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 codeName="{EAAD5824-E589-9196-6FC8-2F1B51211585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websites\maps\"/>
    </mc:Choice>
  </mc:AlternateContent>
  <bookViews>
    <workbookView xWindow="0" yWindow="0" windowWidth="23040" windowHeight="8760" xr2:uid="{00000000-000D-0000-FFFF-FFFF00000000}"/>
  </bookViews>
  <sheets>
    <sheet name="Brand Map" sheetId="1" r:id="rId1"/>
    <sheet name="How to Add Solver" sheetId="2" r:id="rId2"/>
  </sheets>
  <definedNames>
    <definedName name="attribute_data">'Brand Map'!$C$16:$P$29</definedName>
    <definedName name="brand_data">'Brand Map'!$AG$234:$AS$246</definedName>
    <definedName name="input_data">#REF!</definedName>
    <definedName name="mapdata">'Brand Map'!$AI$90:$AT$101</definedName>
    <definedName name="mappo">'Brand Map'!$AC$91:$AD$101</definedName>
    <definedName name="mappoints">'Brand Map'!$AC$90:$AD$101</definedName>
    <definedName name="reverse_data">'Brand Map'!$AG$248:$AS$260</definedName>
    <definedName name="solver_adj" localSheetId="0" hidden="1">'Brand Map'!$AC$90:$AD$101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'Brand Map'!$AC$90:$AD$101</definedName>
    <definedName name="solver_lhs10" localSheetId="0" hidden="1">'Brand Map'!$AC$90:$AD$101</definedName>
    <definedName name="solver_lhs11" localSheetId="0" hidden="1">'Brand Map'!$AC$90:$AD$101</definedName>
    <definedName name="solver_lhs12" localSheetId="0" hidden="1">'Brand Map'!$AC$90:$AD$101</definedName>
    <definedName name="solver_lhs13" localSheetId="0" hidden="1">'Brand Map'!$AC$90:$AD$101</definedName>
    <definedName name="solver_lhs14" localSheetId="0" hidden="1">'Brand Map'!$AC$90:$AD$101</definedName>
    <definedName name="solver_lhs2" localSheetId="0" hidden="1">'Brand Map'!$AC$90:$AD$101</definedName>
    <definedName name="solver_lhs3" localSheetId="0" hidden="1">'Brand Map'!$AC$90:$AD$101</definedName>
    <definedName name="solver_lhs4" localSheetId="0" hidden="1">'Brand Map'!$AC$90:$AD$101</definedName>
    <definedName name="solver_lhs5" localSheetId="0" hidden="1">'Brand Map'!$AC$90:$AD$101</definedName>
    <definedName name="solver_lhs6" localSheetId="0" hidden="1">'Brand Map'!$AC$90:$AD$101</definedName>
    <definedName name="solver_lhs7" localSheetId="0" hidden="1">'Brand Map'!$AC$90:$AD$101</definedName>
    <definedName name="solver_lhs8" localSheetId="0" hidden="1">'Brand Map'!$AC$90:$AD$101</definedName>
    <definedName name="solver_lhs9" localSheetId="0" hidden="1">'Brand Map'!$AC$90:$AD$101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'Brand Map'!$AI$232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10" localSheetId="0" hidden="1">3</definedName>
    <definedName name="solver_rel11" localSheetId="0" hidden="1">3</definedName>
    <definedName name="solver_rel12" localSheetId="0" hidden="1">3</definedName>
    <definedName name="solver_rel13" localSheetId="0" hidden="1">3</definedName>
    <definedName name="solver_rel14" localSheetId="0" hidden="1">3</definedName>
    <definedName name="solver_rel2" localSheetId="0" hidden="1">3</definedName>
    <definedName name="solver_rel3" localSheetId="0" hidden="1">3</definedName>
    <definedName name="solver_rel4" localSheetId="0" hidden="1">3</definedName>
    <definedName name="solver_rel5" localSheetId="0" hidden="1">3</definedName>
    <definedName name="solver_rel6" localSheetId="0" hidden="1">3</definedName>
    <definedName name="solver_rel7" localSheetId="0" hidden="1">3</definedName>
    <definedName name="solver_rel8" localSheetId="0" hidden="1">3</definedName>
    <definedName name="solver_rel9" localSheetId="0" hidden="1">3</definedName>
    <definedName name="solver_rhs1" localSheetId="0" hidden="1">9</definedName>
    <definedName name="solver_rhs10" localSheetId="0" hidden="1">0</definedName>
    <definedName name="solver_rhs11" localSheetId="0" hidden="1">0</definedName>
    <definedName name="solver_rhs12" localSheetId="0" hidden="1">0</definedName>
    <definedName name="solver_rhs13" localSheetId="0" hidden="1">0</definedName>
    <definedName name="solver_rhs14" localSheetId="0" hidden="1">0</definedName>
    <definedName name="solver_rhs2" localSheetId="0" hidden="1">1</definedName>
    <definedName name="solver_rhs3" localSheetId="0" hidden="1">1</definedName>
    <definedName name="solver_rhs4" localSheetId="0" hidden="1">1</definedName>
    <definedName name="solver_rhs5" localSheetId="0" hidden="1">0</definedName>
    <definedName name="solver_rhs6" localSheetId="0" hidden="1">0</definedName>
    <definedName name="solver_rhs7" localSheetId="0" hidden="1">0</definedName>
    <definedName name="solver_rhs8" localSheetId="0" hidden="1">0</definedName>
    <definedName name="solver_rhs9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  <definedName name="startdata">'Brand Map'!$AI$63:$AT$74</definedName>
  </definedNames>
  <calcPr calcId="171027"/>
</workbook>
</file>

<file path=xl/calcChain.xml><?xml version="1.0" encoding="utf-8"?>
<calcChain xmlns="http://schemas.openxmlformats.org/spreadsheetml/2006/main">
  <c r="D18" i="1" l="1"/>
  <c r="AI91" i="1" l="1"/>
  <c r="AI93" i="1"/>
  <c r="AI90" i="1" l="1"/>
  <c r="AY63" i="1" s="1"/>
  <c r="AZ63" i="1"/>
  <c r="BA63" i="1"/>
  <c r="BB63" i="1"/>
  <c r="BC63" i="1"/>
  <c r="BD63" i="1"/>
  <c r="BE63" i="1"/>
  <c r="BF63" i="1"/>
  <c r="BG63" i="1"/>
  <c r="BH63" i="1"/>
  <c r="BI63" i="1"/>
  <c r="BJ63" i="1"/>
  <c r="BB64" i="1"/>
  <c r="BC64" i="1"/>
  <c r="BD64" i="1"/>
  <c r="BE64" i="1"/>
  <c r="BF64" i="1"/>
  <c r="BG64" i="1"/>
  <c r="BH64" i="1"/>
  <c r="BI64" i="1"/>
  <c r="BJ64" i="1"/>
  <c r="BC65" i="1"/>
  <c r="BD65" i="1"/>
  <c r="BE65" i="1"/>
  <c r="BF65" i="1"/>
  <c r="BG65" i="1"/>
  <c r="BH65" i="1"/>
  <c r="BI65" i="1"/>
  <c r="BJ65" i="1"/>
  <c r="BD66" i="1"/>
  <c r="BE66" i="1"/>
  <c r="BF66" i="1"/>
  <c r="BG66" i="1"/>
  <c r="BH66" i="1"/>
  <c r="BI66" i="1"/>
  <c r="BJ66" i="1"/>
  <c r="BE67" i="1"/>
  <c r="BF67" i="1"/>
  <c r="BG67" i="1"/>
  <c r="BH67" i="1"/>
  <c r="BI67" i="1"/>
  <c r="BJ67" i="1"/>
  <c r="BF68" i="1"/>
  <c r="BG68" i="1"/>
  <c r="BH68" i="1"/>
  <c r="BI68" i="1"/>
  <c r="BJ68" i="1"/>
  <c r="BG69" i="1"/>
  <c r="BH69" i="1"/>
  <c r="BI69" i="1"/>
  <c r="BJ69" i="1"/>
  <c r="BH70" i="1"/>
  <c r="BI70" i="1"/>
  <c r="BJ70" i="1"/>
  <c r="BI71" i="1"/>
  <c r="BJ71" i="1"/>
  <c r="BJ72" i="1"/>
  <c r="Z3" i="1" l="1"/>
  <c r="AB3" i="1" s="1"/>
  <c r="Z4" i="1"/>
  <c r="AB4" i="1" s="1"/>
  <c r="Z5" i="1"/>
  <c r="AB5" i="1" s="1"/>
  <c r="Z6" i="1"/>
  <c r="AB6" i="1" s="1"/>
  <c r="Z7" i="1"/>
  <c r="AB7" i="1" s="1"/>
  <c r="Z8" i="1"/>
  <c r="AB8" i="1" s="1"/>
  <c r="Z9" i="1"/>
  <c r="AB9" i="1" s="1"/>
  <c r="Z10" i="1"/>
  <c r="AB10" i="1" s="1"/>
  <c r="Z11" i="1"/>
  <c r="AB11" i="1" s="1"/>
  <c r="Z12" i="1"/>
  <c r="AB12" i="1" s="1"/>
  <c r="Z13" i="1"/>
  <c r="AB13" i="1" s="1"/>
  <c r="AA3" i="1"/>
  <c r="AC3" i="1" s="1"/>
  <c r="AA4" i="1"/>
  <c r="AC4" i="1" s="1"/>
  <c r="AA5" i="1"/>
  <c r="AC5" i="1" s="1"/>
  <c r="AA6" i="1"/>
  <c r="AC6" i="1" s="1"/>
  <c r="AA7" i="1"/>
  <c r="AC7" i="1" s="1"/>
  <c r="AA8" i="1"/>
  <c r="AC8" i="1" s="1"/>
  <c r="AA9" i="1"/>
  <c r="AC9" i="1" s="1"/>
  <c r="AA10" i="1"/>
  <c r="AC10" i="1" s="1"/>
  <c r="AA11" i="1"/>
  <c r="AC11" i="1" s="1"/>
  <c r="AA12" i="1"/>
  <c r="AC12" i="1" s="1"/>
  <c r="AA13" i="1"/>
  <c r="AC13" i="1" s="1"/>
  <c r="AK24" i="1"/>
  <c r="AM24" i="1" s="1"/>
  <c r="AK23" i="1"/>
  <c r="AM23" i="1" s="1"/>
  <c r="AK22" i="1"/>
  <c r="AM22" i="1" s="1"/>
  <c r="AK20" i="1"/>
  <c r="AM20" i="1" s="1"/>
  <c r="AK21" i="1"/>
  <c r="AM21" i="1" s="1"/>
  <c r="AK19" i="1"/>
  <c r="AM19" i="1" s="1"/>
  <c r="AK16" i="1"/>
  <c r="AM16" i="1" s="1"/>
  <c r="AK17" i="1"/>
  <c r="AM17" i="1" s="1"/>
  <c r="AK18" i="1"/>
  <c r="AM18" i="1" s="1"/>
  <c r="AK15" i="1"/>
  <c r="AM15" i="1" s="1"/>
  <c r="AK11" i="1"/>
  <c r="AM11" i="1" s="1"/>
  <c r="AK12" i="1"/>
  <c r="AM12" i="1" s="1"/>
  <c r="AK13" i="1"/>
  <c r="AM13" i="1" s="1"/>
  <c r="AK14" i="1"/>
  <c r="AM14" i="1" s="1"/>
  <c r="AK10" i="1"/>
  <c r="AM10" i="1" s="1"/>
  <c r="AK5" i="1"/>
  <c r="AM5" i="1" s="1"/>
  <c r="AK6" i="1"/>
  <c r="AM6" i="1" s="1"/>
  <c r="AK7" i="1"/>
  <c r="AM7" i="1" s="1"/>
  <c r="AK8" i="1"/>
  <c r="AM8" i="1" s="1"/>
  <c r="AK9" i="1"/>
  <c r="AM9" i="1" s="1"/>
  <c r="AK4" i="1"/>
  <c r="AM4" i="1" s="1"/>
  <c r="AK3" i="1"/>
  <c r="AM3" i="1" s="1"/>
  <c r="AF20" i="1"/>
  <c r="AH20" i="1" s="1"/>
  <c r="AF21" i="1"/>
  <c r="AH21" i="1" s="1"/>
  <c r="AF22" i="1"/>
  <c r="AH22" i="1" s="1"/>
  <c r="AF23" i="1"/>
  <c r="AH23" i="1" s="1"/>
  <c r="AF24" i="1"/>
  <c r="AH24" i="1" s="1"/>
  <c r="AF19" i="1"/>
  <c r="AH19" i="1" s="1"/>
  <c r="AF12" i="1"/>
  <c r="AH12" i="1" s="1"/>
  <c r="AF13" i="1"/>
  <c r="AH13" i="1" s="1"/>
  <c r="AF14" i="1"/>
  <c r="AH14" i="1" s="1"/>
  <c r="AF15" i="1"/>
  <c r="AH15" i="1" s="1"/>
  <c r="AF16" i="1"/>
  <c r="AH16" i="1" s="1"/>
  <c r="AF17" i="1"/>
  <c r="AH17" i="1" s="1"/>
  <c r="AF18" i="1"/>
  <c r="AH18" i="1" s="1"/>
  <c r="AF11" i="1"/>
  <c r="AH11" i="1" s="1"/>
  <c r="AF4" i="1"/>
  <c r="AH4" i="1" s="1"/>
  <c r="AF5" i="1"/>
  <c r="AH5" i="1" s="1"/>
  <c r="AF6" i="1"/>
  <c r="AH6" i="1" s="1"/>
  <c r="AF7" i="1"/>
  <c r="AH7" i="1" s="1"/>
  <c r="AF8" i="1"/>
  <c r="AH8" i="1" s="1"/>
  <c r="AF9" i="1"/>
  <c r="AH9" i="1" s="1"/>
  <c r="AF10" i="1"/>
  <c r="AH10" i="1" s="1"/>
  <c r="AF3" i="1"/>
  <c r="AH3" i="1" s="1"/>
  <c r="AA24" i="1"/>
  <c r="AC24" i="1" s="1"/>
  <c r="AA15" i="1"/>
  <c r="AC15" i="1" s="1"/>
  <c r="AA16" i="1"/>
  <c r="AC16" i="1" s="1"/>
  <c r="AA17" i="1"/>
  <c r="AC17" i="1" s="1"/>
  <c r="AA18" i="1"/>
  <c r="AC18" i="1" s="1"/>
  <c r="AA19" i="1"/>
  <c r="AC19" i="1" s="1"/>
  <c r="AA20" i="1"/>
  <c r="AC20" i="1" s="1"/>
  <c r="AA21" i="1"/>
  <c r="AC21" i="1" s="1"/>
  <c r="AA22" i="1"/>
  <c r="AC22" i="1" s="1"/>
  <c r="AA23" i="1"/>
  <c r="AC23" i="1" s="1"/>
  <c r="AA14" i="1"/>
  <c r="AC14" i="1" s="1"/>
  <c r="AJ24" i="1"/>
  <c r="AL24" i="1" s="1"/>
  <c r="AJ23" i="1"/>
  <c r="AL23" i="1" s="1"/>
  <c r="AJ22" i="1"/>
  <c r="AL22" i="1" s="1"/>
  <c r="AJ20" i="1"/>
  <c r="AL20" i="1" s="1"/>
  <c r="AJ21" i="1"/>
  <c r="AL21" i="1" s="1"/>
  <c r="AJ19" i="1"/>
  <c r="AL19" i="1" s="1"/>
  <c r="AJ16" i="1"/>
  <c r="AL16" i="1" s="1"/>
  <c r="AJ17" i="1"/>
  <c r="AL17" i="1" s="1"/>
  <c r="AJ18" i="1"/>
  <c r="AL18" i="1" s="1"/>
  <c r="AJ15" i="1"/>
  <c r="AL15" i="1" s="1"/>
  <c r="AJ11" i="1"/>
  <c r="AL11" i="1" s="1"/>
  <c r="AJ12" i="1"/>
  <c r="AL12" i="1" s="1"/>
  <c r="AJ13" i="1"/>
  <c r="AL13" i="1" s="1"/>
  <c r="AJ14" i="1"/>
  <c r="AL14" i="1" s="1"/>
  <c r="AJ10" i="1"/>
  <c r="AL10" i="1" s="1"/>
  <c r="AJ5" i="1"/>
  <c r="AL5" i="1" s="1"/>
  <c r="AJ6" i="1"/>
  <c r="AL6" i="1" s="1"/>
  <c r="AJ7" i="1"/>
  <c r="AL7" i="1" s="1"/>
  <c r="AJ8" i="1"/>
  <c r="AL8" i="1" s="1"/>
  <c r="AJ9" i="1"/>
  <c r="AL9" i="1" s="1"/>
  <c r="AJ4" i="1"/>
  <c r="AL4" i="1" s="1"/>
  <c r="AJ3" i="1"/>
  <c r="AL3" i="1" s="1"/>
  <c r="AE20" i="1"/>
  <c r="AG20" i="1" s="1"/>
  <c r="AE21" i="1"/>
  <c r="AG21" i="1" s="1"/>
  <c r="AE22" i="1"/>
  <c r="AG22" i="1" s="1"/>
  <c r="AE23" i="1"/>
  <c r="AG23" i="1" s="1"/>
  <c r="AE24" i="1"/>
  <c r="AG24" i="1" s="1"/>
  <c r="AE19" i="1"/>
  <c r="AG19" i="1" s="1"/>
  <c r="AE12" i="1"/>
  <c r="AG12" i="1" s="1"/>
  <c r="AE13" i="1"/>
  <c r="AG13" i="1" s="1"/>
  <c r="AE14" i="1"/>
  <c r="AG14" i="1" s="1"/>
  <c r="AE15" i="1"/>
  <c r="AG15" i="1" s="1"/>
  <c r="AE16" i="1"/>
  <c r="AG16" i="1" s="1"/>
  <c r="AE17" i="1"/>
  <c r="AG17" i="1" s="1"/>
  <c r="AE18" i="1"/>
  <c r="AG18" i="1" s="1"/>
  <c r="AE11" i="1"/>
  <c r="AG11" i="1" s="1"/>
  <c r="AE4" i="1"/>
  <c r="AG4" i="1" s="1"/>
  <c r="AE5" i="1"/>
  <c r="AG5" i="1" s="1"/>
  <c r="AE6" i="1"/>
  <c r="AG6" i="1" s="1"/>
  <c r="AE7" i="1"/>
  <c r="AG7" i="1" s="1"/>
  <c r="AE8" i="1"/>
  <c r="AG8" i="1" s="1"/>
  <c r="AE9" i="1"/>
  <c r="AG9" i="1" s="1"/>
  <c r="AE10" i="1"/>
  <c r="AG10" i="1" s="1"/>
  <c r="AE3" i="1"/>
  <c r="AG3" i="1" s="1"/>
  <c r="Z24" i="1"/>
  <c r="AB24" i="1" s="1"/>
  <c r="Z14" i="1"/>
  <c r="AB14" i="1" s="1"/>
  <c r="Z15" i="1"/>
  <c r="AB15" i="1" s="1"/>
  <c r="Z16" i="1"/>
  <c r="AB16" i="1" s="1"/>
  <c r="Z17" i="1"/>
  <c r="AB17" i="1" s="1"/>
  <c r="Z18" i="1"/>
  <c r="AB18" i="1" s="1"/>
  <c r="Z19" i="1"/>
  <c r="AB19" i="1" s="1"/>
  <c r="Z20" i="1"/>
  <c r="AB20" i="1" s="1"/>
  <c r="Z21" i="1"/>
  <c r="AB21" i="1" s="1"/>
  <c r="Z22" i="1"/>
  <c r="AB22" i="1" s="1"/>
  <c r="Z23" i="1"/>
  <c r="AB23" i="1" s="1"/>
  <c r="AD11" i="1" l="1"/>
  <c r="AD7" i="1"/>
  <c r="AD3" i="1"/>
  <c r="AN6" i="1"/>
  <c r="L21" i="1" s="1"/>
  <c r="AI12" i="1"/>
  <c r="J27" i="1" s="1"/>
  <c r="AD13" i="1"/>
  <c r="F28" i="1" s="1"/>
  <c r="AD9" i="1"/>
  <c r="F24" i="1" s="1"/>
  <c r="AD5" i="1"/>
  <c r="F20" i="1" s="1"/>
  <c r="AI16" i="1"/>
  <c r="J31" i="1" s="1"/>
  <c r="AN18" i="1"/>
  <c r="L33" i="1" s="1"/>
  <c r="AD10" i="1"/>
  <c r="G25" i="1" s="1"/>
  <c r="AD6" i="1"/>
  <c r="F21" i="1" s="1"/>
  <c r="AI3" i="1"/>
  <c r="J18" i="1" s="1"/>
  <c r="AI7" i="1"/>
  <c r="J22" i="1" s="1"/>
  <c r="AD4" i="1"/>
  <c r="F19" i="1" s="1"/>
  <c r="AN17" i="1"/>
  <c r="L32" i="1" s="1"/>
  <c r="AD14" i="1"/>
  <c r="AD20" i="1"/>
  <c r="G35" i="1" s="1"/>
  <c r="AD16" i="1"/>
  <c r="G31" i="1" s="1"/>
  <c r="AI10" i="1"/>
  <c r="J25" i="1" s="1"/>
  <c r="AI6" i="1"/>
  <c r="I21" i="1" s="1"/>
  <c r="AI18" i="1"/>
  <c r="J33" i="1" s="1"/>
  <c r="AI14" i="1"/>
  <c r="I29" i="1" s="1"/>
  <c r="AN10" i="1"/>
  <c r="M25" i="1" s="1"/>
  <c r="AN11" i="1"/>
  <c r="L26" i="1" s="1"/>
  <c r="AD12" i="1"/>
  <c r="G27" i="1" s="1"/>
  <c r="AD8" i="1"/>
  <c r="F23" i="1" s="1"/>
  <c r="AD21" i="1"/>
  <c r="G36" i="1" s="1"/>
  <c r="AD23" i="1"/>
  <c r="G38" i="1" s="1"/>
  <c r="AD19" i="1"/>
  <c r="F34" i="1" s="1"/>
  <c r="AD15" i="1"/>
  <c r="F30" i="1" s="1"/>
  <c r="AI9" i="1"/>
  <c r="J24" i="1" s="1"/>
  <c r="AI5" i="1"/>
  <c r="I20" i="1" s="1"/>
  <c r="AI17" i="1"/>
  <c r="J32" i="1" s="1"/>
  <c r="AI13" i="1"/>
  <c r="J28" i="1" s="1"/>
  <c r="AN19" i="1"/>
  <c r="L34" i="1" s="1"/>
  <c r="AN23" i="1"/>
  <c r="L38" i="1" s="1"/>
  <c r="G18" i="1"/>
  <c r="F18" i="1"/>
  <c r="AD17" i="1"/>
  <c r="G32" i="1" s="1"/>
  <c r="AD22" i="1"/>
  <c r="G37" i="1" s="1"/>
  <c r="AD18" i="1"/>
  <c r="F33" i="1" s="1"/>
  <c r="AD24" i="1"/>
  <c r="F39" i="1" s="1"/>
  <c r="AI8" i="1"/>
  <c r="I23" i="1" s="1"/>
  <c r="AI4" i="1"/>
  <c r="J19" i="1" s="1"/>
  <c r="AN8" i="1"/>
  <c r="L23" i="1" s="1"/>
  <c r="AN7" i="1"/>
  <c r="M22" i="1" s="1"/>
  <c r="AI23" i="1"/>
  <c r="J38" i="1" s="1"/>
  <c r="AN3" i="1"/>
  <c r="M18" i="1" s="1"/>
  <c r="F36" i="1"/>
  <c r="AI20" i="1"/>
  <c r="AN16" i="1"/>
  <c r="L31" i="1" s="1"/>
  <c r="F26" i="1"/>
  <c r="G26" i="1"/>
  <c r="G22" i="1"/>
  <c r="F22" i="1"/>
  <c r="G28" i="1"/>
  <c r="AN14" i="1"/>
  <c r="AN15" i="1"/>
  <c r="L30" i="1" s="1"/>
  <c r="AI22" i="1"/>
  <c r="AN4" i="1"/>
  <c r="AN13" i="1"/>
  <c r="AN21" i="1"/>
  <c r="AN24" i="1"/>
  <c r="AI24" i="1"/>
  <c r="AN22" i="1"/>
  <c r="I27" i="1"/>
  <c r="M21" i="1"/>
  <c r="AI11" i="1"/>
  <c r="AI15" i="1"/>
  <c r="AI19" i="1"/>
  <c r="AI21" i="1"/>
  <c r="I36" i="1" s="1"/>
  <c r="AN9" i="1"/>
  <c r="AN5" i="1"/>
  <c r="L20" i="1" s="1"/>
  <c r="AN12" i="1"/>
  <c r="AN20" i="1"/>
  <c r="L25" i="1"/>
  <c r="AF91" i="1"/>
  <c r="AF92" i="1"/>
  <c r="AF93" i="1"/>
  <c r="AF94" i="1"/>
  <c r="AF95" i="1"/>
  <c r="AF96" i="1"/>
  <c r="AF97" i="1"/>
  <c r="AF98" i="1"/>
  <c r="AF99" i="1"/>
  <c r="AF100" i="1"/>
  <c r="AF101" i="1"/>
  <c r="AF90" i="1"/>
  <c r="G21" i="1" l="1"/>
  <c r="F25" i="1"/>
  <c r="F31" i="1"/>
  <c r="G19" i="1"/>
  <c r="M33" i="1"/>
  <c r="G24" i="1"/>
  <c r="M32" i="1"/>
  <c r="G34" i="1"/>
  <c r="I18" i="1"/>
  <c r="I31" i="1"/>
  <c r="I32" i="1"/>
  <c r="G20" i="1"/>
  <c r="J21" i="1"/>
  <c r="G33" i="1"/>
  <c r="L22" i="1"/>
  <c r="G39" i="1"/>
  <c r="I28" i="1"/>
  <c r="G30" i="1"/>
  <c r="F38" i="1"/>
  <c r="I25" i="1"/>
  <c r="M26" i="1"/>
  <c r="M23" i="1"/>
  <c r="J20" i="1"/>
  <c r="M38" i="1"/>
  <c r="G23" i="1"/>
  <c r="I22" i="1"/>
  <c r="AN213" i="1"/>
  <c r="AM213" i="1"/>
  <c r="AN209" i="1"/>
  <c r="AM209" i="1"/>
  <c r="AN205" i="1"/>
  <c r="AM205" i="1"/>
  <c r="M31" i="1"/>
  <c r="M20" i="1"/>
  <c r="I33" i="1"/>
  <c r="F32" i="1"/>
  <c r="J23" i="1"/>
  <c r="F35" i="1"/>
  <c r="AM206" i="1"/>
  <c r="AN206" i="1"/>
  <c r="AN212" i="1"/>
  <c r="AM212" i="1"/>
  <c r="AM208" i="1"/>
  <c r="AN208" i="1"/>
  <c r="AN204" i="1"/>
  <c r="AM204" i="1"/>
  <c r="J36" i="1"/>
  <c r="M34" i="1"/>
  <c r="I38" i="1"/>
  <c r="I24" i="1"/>
  <c r="I19" i="1"/>
  <c r="F27" i="1"/>
  <c r="AM210" i="1"/>
  <c r="AN210" i="1"/>
  <c r="AT89" i="1"/>
  <c r="AM211" i="1"/>
  <c r="AN211" i="1"/>
  <c r="AM207" i="1"/>
  <c r="AN207" i="1"/>
  <c r="AM203" i="1"/>
  <c r="AN203" i="1"/>
  <c r="AM202" i="1"/>
  <c r="AN202" i="1"/>
  <c r="J29" i="1"/>
  <c r="M30" i="1"/>
  <c r="F37" i="1"/>
  <c r="G29" i="1"/>
  <c r="F29" i="1"/>
  <c r="L18" i="1"/>
  <c r="M19" i="1"/>
  <c r="L19" i="1"/>
  <c r="M39" i="1"/>
  <c r="L39" i="1"/>
  <c r="I37" i="1"/>
  <c r="J37" i="1"/>
  <c r="M24" i="1"/>
  <c r="L24" i="1"/>
  <c r="J26" i="1"/>
  <c r="I26" i="1"/>
  <c r="L36" i="1"/>
  <c r="M36" i="1"/>
  <c r="M27" i="1"/>
  <c r="L27" i="1"/>
  <c r="I34" i="1"/>
  <c r="J34" i="1"/>
  <c r="I39" i="1"/>
  <c r="J39" i="1"/>
  <c r="I30" i="1"/>
  <c r="J30" i="1"/>
  <c r="M35" i="1"/>
  <c r="L35" i="1"/>
  <c r="M37" i="1"/>
  <c r="L37" i="1"/>
  <c r="L28" i="1"/>
  <c r="M28" i="1"/>
  <c r="M29" i="1"/>
  <c r="L29" i="1"/>
  <c r="J35" i="1"/>
  <c r="I35" i="1"/>
  <c r="BJ73" i="1"/>
  <c r="AU89" i="1"/>
  <c r="AV89" i="1"/>
  <c r="AS74" i="1"/>
  <c r="AR74" i="1"/>
  <c r="AR73" i="1"/>
  <c r="AQ73" i="1"/>
  <c r="AQ74" i="1"/>
  <c r="AQ72" i="1"/>
  <c r="AP72" i="1"/>
  <c r="AP73" i="1"/>
  <c r="AP74" i="1"/>
  <c r="AP71" i="1"/>
  <c r="AO71" i="1"/>
  <c r="AO72" i="1"/>
  <c r="AO73" i="1"/>
  <c r="AO74" i="1"/>
  <c r="AO70" i="1"/>
  <c r="AN70" i="1"/>
  <c r="AN71" i="1"/>
  <c r="AN72" i="1"/>
  <c r="AN73" i="1"/>
  <c r="AN74" i="1"/>
  <c r="AN69" i="1"/>
  <c r="AM74" i="1"/>
  <c r="AM69" i="1"/>
  <c r="AM70" i="1"/>
  <c r="AM71" i="1"/>
  <c r="AM72" i="1"/>
  <c r="AM73" i="1"/>
  <c r="AM68" i="1"/>
  <c r="AL68" i="1"/>
  <c r="AL69" i="1"/>
  <c r="AL70" i="1"/>
  <c r="AL71" i="1"/>
  <c r="AL72" i="1"/>
  <c r="AL73" i="1"/>
  <c r="AL74" i="1"/>
  <c r="AL67" i="1"/>
  <c r="AK68" i="1"/>
  <c r="AK69" i="1"/>
  <c r="AK70" i="1"/>
  <c r="AK71" i="1"/>
  <c r="AK72" i="1"/>
  <c r="AK73" i="1"/>
  <c r="AK74" i="1"/>
  <c r="AK67" i="1"/>
  <c r="AK66" i="1"/>
  <c r="AJ66" i="1"/>
  <c r="AJ67" i="1"/>
  <c r="AJ68" i="1"/>
  <c r="AJ69" i="1"/>
  <c r="AJ70" i="1"/>
  <c r="AJ71" i="1"/>
  <c r="AJ72" i="1"/>
  <c r="AJ73" i="1"/>
  <c r="AJ74" i="1"/>
  <c r="AJ65" i="1"/>
  <c r="AI65" i="1"/>
  <c r="AI66" i="1"/>
  <c r="AI223" i="1" s="1"/>
  <c r="AI67" i="1"/>
  <c r="AI68" i="1"/>
  <c r="AI69" i="1"/>
  <c r="AI71" i="1"/>
  <c r="AI72" i="1"/>
  <c r="AI73" i="1"/>
  <c r="AI74" i="1"/>
  <c r="AI64" i="1"/>
  <c r="AI221" i="1" s="1"/>
  <c r="AY64" i="1" l="1"/>
  <c r="AJ87" i="1"/>
  <c r="AI70" i="1"/>
  <c r="AI87" i="1" s="1"/>
  <c r="AD113" i="1" l="1"/>
  <c r="AC113" i="1"/>
  <c r="AM89" i="1"/>
  <c r="AC112" i="1"/>
  <c r="AD112" i="1"/>
  <c r="AC104" i="1"/>
  <c r="AD104" i="1"/>
  <c r="AC111" i="1"/>
  <c r="AD111" i="1"/>
  <c r="AD107" i="1"/>
  <c r="AC107" i="1"/>
  <c r="AC103" i="1"/>
  <c r="AD103" i="1"/>
  <c r="AK89" i="1"/>
  <c r="AD102" i="1"/>
  <c r="AC102" i="1"/>
  <c r="AD110" i="1"/>
  <c r="AC110" i="1"/>
  <c r="AD106" i="1"/>
  <c r="AC106" i="1"/>
  <c r="AC108" i="1"/>
  <c r="AD108" i="1"/>
  <c r="AL89" i="1"/>
  <c r="AN89" i="1"/>
  <c r="AD109" i="1"/>
  <c r="AC109" i="1"/>
  <c r="AC105" i="1"/>
  <c r="AD105" i="1"/>
  <c r="AR89" i="1"/>
  <c r="BH114" i="1"/>
  <c r="AP89" i="1"/>
  <c r="AS89" i="1"/>
  <c r="AQ89" i="1"/>
  <c r="AO89" i="1"/>
  <c r="BE68" i="1" s="1"/>
  <c r="AL175" i="1"/>
  <c r="AM175" i="1"/>
  <c r="AN175" i="1"/>
  <c r="AO175" i="1"/>
  <c r="AP175" i="1"/>
  <c r="AQ175" i="1"/>
  <c r="AR175" i="1"/>
  <c r="AS175" i="1"/>
  <c r="AT175" i="1"/>
  <c r="AU175" i="1"/>
  <c r="AL176" i="1"/>
  <c r="AM176" i="1"/>
  <c r="AN176" i="1"/>
  <c r="AO176" i="1"/>
  <c r="AP176" i="1"/>
  <c r="AQ176" i="1"/>
  <c r="AR176" i="1"/>
  <c r="AS176" i="1"/>
  <c r="AT176" i="1"/>
  <c r="AU176" i="1"/>
  <c r="AM177" i="1"/>
  <c r="AN177" i="1"/>
  <c r="AO177" i="1"/>
  <c r="AP177" i="1"/>
  <c r="AQ177" i="1"/>
  <c r="AR177" i="1"/>
  <c r="AS177" i="1"/>
  <c r="AT177" i="1"/>
  <c r="AU177" i="1"/>
  <c r="AN178" i="1"/>
  <c r="AO178" i="1"/>
  <c r="AP178" i="1"/>
  <c r="AQ178" i="1"/>
  <c r="AR178" i="1"/>
  <c r="AS178" i="1"/>
  <c r="AT178" i="1"/>
  <c r="AU178" i="1"/>
  <c r="AO179" i="1"/>
  <c r="AP179" i="1"/>
  <c r="AQ179" i="1"/>
  <c r="AR179" i="1"/>
  <c r="AS179" i="1"/>
  <c r="AT179" i="1"/>
  <c r="AU179" i="1"/>
  <c r="AP180" i="1"/>
  <c r="AQ180" i="1"/>
  <c r="AR180" i="1"/>
  <c r="AS180" i="1"/>
  <c r="AT180" i="1"/>
  <c r="AU180" i="1"/>
  <c r="AQ181" i="1"/>
  <c r="AR181" i="1"/>
  <c r="AS181" i="1"/>
  <c r="AT181" i="1"/>
  <c r="AU181" i="1"/>
  <c r="AR182" i="1"/>
  <c r="AS182" i="1"/>
  <c r="AT182" i="1"/>
  <c r="AU182" i="1"/>
  <c r="AS183" i="1"/>
  <c r="AT183" i="1"/>
  <c r="AU183" i="1"/>
  <c r="AT184" i="1"/>
  <c r="AU184" i="1"/>
  <c r="AU185" i="1"/>
  <c r="AL148" i="1"/>
  <c r="AM148" i="1"/>
  <c r="AN148" i="1"/>
  <c r="AO148" i="1"/>
  <c r="AP148" i="1"/>
  <c r="AQ148" i="1"/>
  <c r="AR148" i="1"/>
  <c r="AS148" i="1"/>
  <c r="AT148" i="1"/>
  <c r="AU148" i="1"/>
  <c r="AL149" i="1"/>
  <c r="AM149" i="1"/>
  <c r="AN149" i="1"/>
  <c r="AO149" i="1"/>
  <c r="AP149" i="1"/>
  <c r="AQ149" i="1"/>
  <c r="AR149" i="1"/>
  <c r="AS149" i="1"/>
  <c r="AT149" i="1"/>
  <c r="AU149" i="1"/>
  <c r="AM150" i="1"/>
  <c r="AN150" i="1"/>
  <c r="AO150" i="1"/>
  <c r="AP150" i="1"/>
  <c r="AQ150" i="1"/>
  <c r="AR150" i="1"/>
  <c r="AS150" i="1"/>
  <c r="AT150" i="1"/>
  <c r="AU150" i="1"/>
  <c r="AN151" i="1"/>
  <c r="AO151" i="1"/>
  <c r="AP151" i="1"/>
  <c r="AQ151" i="1"/>
  <c r="AR151" i="1"/>
  <c r="AS151" i="1"/>
  <c r="AT151" i="1"/>
  <c r="AU151" i="1"/>
  <c r="AO152" i="1"/>
  <c r="AP152" i="1"/>
  <c r="AQ152" i="1"/>
  <c r="AR152" i="1"/>
  <c r="AS152" i="1"/>
  <c r="AT152" i="1"/>
  <c r="AU152" i="1"/>
  <c r="AP153" i="1"/>
  <c r="AQ153" i="1"/>
  <c r="AR153" i="1"/>
  <c r="AS153" i="1"/>
  <c r="AT153" i="1"/>
  <c r="AU153" i="1"/>
  <c r="AQ154" i="1"/>
  <c r="AR154" i="1"/>
  <c r="AS154" i="1"/>
  <c r="AT154" i="1"/>
  <c r="AU154" i="1"/>
  <c r="AR155" i="1"/>
  <c r="AS155" i="1"/>
  <c r="AT155" i="1"/>
  <c r="AU155" i="1"/>
  <c r="AS156" i="1"/>
  <c r="AT156" i="1"/>
  <c r="AU156" i="1"/>
  <c r="AT157" i="1"/>
  <c r="AU157" i="1"/>
  <c r="AU158" i="1"/>
  <c r="BB65" i="1" l="1"/>
  <c r="BF69" i="1"/>
  <c r="BD67" i="1"/>
  <c r="BC66" i="1"/>
  <c r="AH64" i="1"/>
  <c r="AH65" i="1"/>
  <c r="AH66" i="1"/>
  <c r="AH67" i="1"/>
  <c r="AH68" i="1"/>
  <c r="AH69" i="1"/>
  <c r="AH70" i="1"/>
  <c r="AH71" i="1"/>
  <c r="AH72" i="1"/>
  <c r="AH73" i="1"/>
  <c r="AH74" i="1"/>
  <c r="AH63" i="1"/>
  <c r="AX63" i="1" s="1"/>
  <c r="AH98" i="1" l="1"/>
  <c r="AX71" i="1"/>
  <c r="AH93" i="1"/>
  <c r="AX66" i="1"/>
  <c r="AH94" i="1"/>
  <c r="AX67" i="1"/>
  <c r="AH97" i="1"/>
  <c r="AX70" i="1"/>
  <c r="AH100" i="1"/>
  <c r="AX73" i="1"/>
  <c r="AH96" i="1"/>
  <c r="AX69" i="1"/>
  <c r="AH92" i="1"/>
  <c r="AX65" i="1"/>
  <c r="AH101" i="1"/>
  <c r="AX74" i="1"/>
  <c r="AH99" i="1"/>
  <c r="AX72" i="1"/>
  <c r="AH95" i="1"/>
  <c r="AX68" i="1"/>
  <c r="AH91" i="1"/>
  <c r="AX64" i="1"/>
  <c r="AK176" i="1"/>
  <c r="BA64" i="1"/>
  <c r="AA113" i="1" l="1"/>
  <c r="Z113" i="1"/>
  <c r="Z111" i="1"/>
  <c r="Z109" i="1"/>
  <c r="Z107" i="1"/>
  <c r="Z105" i="1"/>
  <c r="AA107" i="1"/>
  <c r="AN219" i="1" s="1"/>
  <c r="AA112" i="1"/>
  <c r="Z104" i="1"/>
  <c r="Z110" i="1"/>
  <c r="Z112" i="1"/>
  <c r="AA106" i="1"/>
  <c r="AN218" i="1" s="1"/>
  <c r="Z103" i="1"/>
  <c r="Z106" i="1"/>
  <c r="AA108" i="1"/>
  <c r="AN220" i="1" s="1"/>
  <c r="AA102" i="1"/>
  <c r="AN214" i="1" s="1"/>
  <c r="AA105" i="1"/>
  <c r="AN217" i="1" s="1"/>
  <c r="AA110" i="1"/>
  <c r="AA104" i="1"/>
  <c r="AN216" i="1" s="1"/>
  <c r="AA111" i="1"/>
  <c r="AA103" i="1"/>
  <c r="AN215" i="1" s="1"/>
  <c r="Z102" i="1"/>
  <c r="AA109" i="1"/>
  <c r="Z108" i="1"/>
  <c r="BG70" i="1"/>
  <c r="AK148" i="1"/>
  <c r="AK175" i="1"/>
  <c r="AG64" i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H149" i="1"/>
  <c r="AH176" i="1" s="1"/>
  <c r="AL203" i="1" s="1"/>
  <c r="AH150" i="1"/>
  <c r="AH177" i="1" s="1"/>
  <c r="AL204" i="1" s="1"/>
  <c r="AH151" i="1"/>
  <c r="AH178" i="1" s="1"/>
  <c r="AL205" i="1" s="1"/>
  <c r="AM62" i="1"/>
  <c r="BC62" i="1" s="1"/>
  <c r="AH153" i="1"/>
  <c r="AH180" i="1" s="1"/>
  <c r="AL207" i="1" s="1"/>
  <c r="AH154" i="1"/>
  <c r="AH181" i="1" s="1"/>
  <c r="AL208" i="1" s="1"/>
  <c r="AP62" i="1"/>
  <c r="BF62" i="1" s="1"/>
  <c r="AQ62" i="1"/>
  <c r="BG62" i="1" s="1"/>
  <c r="AH157" i="1"/>
  <c r="AH184" i="1" s="1"/>
  <c r="AL211" i="1" s="1"/>
  <c r="AH158" i="1"/>
  <c r="AH185" i="1" s="1"/>
  <c r="AL212" i="1" s="1"/>
  <c r="AH159" i="1"/>
  <c r="AH186" i="1" s="1"/>
  <c r="AL213" i="1" s="1"/>
  <c r="AH90" i="1"/>
  <c r="AH148" i="1" s="1"/>
  <c r="AH175" i="1" s="1"/>
  <c r="AL202" i="1" s="1"/>
  <c r="BH71" i="1" l="1"/>
  <c r="AN62" i="1"/>
  <c r="BD62" i="1" s="1"/>
  <c r="AH152" i="1"/>
  <c r="AH179" i="1" s="1"/>
  <c r="AL206" i="1" s="1"/>
  <c r="AI62" i="1"/>
  <c r="AY62" i="1" s="1"/>
  <c r="AH156" i="1"/>
  <c r="AH183" i="1" s="1"/>
  <c r="AL210" i="1" s="1"/>
  <c r="AJ62" i="1"/>
  <c r="AZ62" i="1" s="1"/>
  <c r="AR62" i="1"/>
  <c r="BH62" i="1" s="1"/>
  <c r="AH155" i="1"/>
  <c r="AH182" i="1" s="1"/>
  <c r="AL209" i="1" s="1"/>
  <c r="AL62" i="1"/>
  <c r="BB62" i="1" s="1"/>
  <c r="AT62" i="1"/>
  <c r="BJ62" i="1" s="1"/>
  <c r="AK62" i="1"/>
  <c r="BA62" i="1" s="1"/>
  <c r="AO62" i="1"/>
  <c r="BE62" i="1" s="1"/>
  <c r="AS62" i="1"/>
  <c r="BI62" i="1" s="1"/>
  <c r="BI72" i="1" l="1"/>
  <c r="AV102" i="1" l="1"/>
  <c r="AW103" i="1" l="1"/>
  <c r="AX104" i="1" l="1"/>
  <c r="AV103" i="1"/>
  <c r="AV104" i="1" l="1"/>
  <c r="AW104" i="1"/>
  <c r="AV105" i="1" l="1"/>
  <c r="AW105" i="1"/>
  <c r="AX105" i="1"/>
  <c r="AY105" i="1"/>
  <c r="BA107" i="1" l="1"/>
  <c r="AV106" i="1"/>
  <c r="AW106" i="1"/>
  <c r="AX106" i="1"/>
  <c r="AY106" i="1"/>
  <c r="AZ106" i="1"/>
  <c r="AD71" i="1" l="1"/>
  <c r="AE71" i="1"/>
  <c r="AD68" i="1"/>
  <c r="AE68" i="1"/>
  <c r="AD72" i="1"/>
  <c r="AE72" i="1"/>
  <c r="AD66" i="1"/>
  <c r="AE66" i="1"/>
  <c r="AD64" i="1"/>
  <c r="AE64" i="1"/>
  <c r="AD70" i="1"/>
  <c r="AE70" i="1"/>
  <c r="AD67" i="1"/>
  <c r="AE67" i="1"/>
  <c r="AE69" i="1"/>
  <c r="AD69" i="1"/>
  <c r="AD65" i="1"/>
  <c r="AE65" i="1"/>
  <c r="BB108" i="1"/>
  <c r="AV107" i="1"/>
  <c r="AW107" i="1"/>
  <c r="AX107" i="1"/>
  <c r="AY107" i="1"/>
  <c r="AZ107" i="1"/>
  <c r="AE73" i="1" l="1"/>
  <c r="AD73" i="1"/>
  <c r="AV108" i="1"/>
  <c r="AW108" i="1"/>
  <c r="AX108" i="1"/>
  <c r="AY108" i="1"/>
  <c r="AZ108" i="1"/>
  <c r="BA108" i="1"/>
  <c r="AD74" i="1" l="1"/>
  <c r="AE74" i="1"/>
  <c r="BD110" i="1"/>
  <c r="AV109" i="1"/>
  <c r="AW109" i="1"/>
  <c r="AX109" i="1"/>
  <c r="AY109" i="1"/>
  <c r="AZ109" i="1"/>
  <c r="BA109" i="1"/>
  <c r="BB109" i="1"/>
  <c r="BC109" i="1"/>
  <c r="AO180" i="1"/>
  <c r="AO153" i="1"/>
  <c r="AP154" i="1"/>
  <c r="AP181" i="1"/>
  <c r="AR156" i="1"/>
  <c r="AR183" i="1"/>
  <c r="AL150" i="1"/>
  <c r="AL177" i="1"/>
  <c r="AT185" i="1"/>
  <c r="AT158" i="1"/>
  <c r="AS157" i="1"/>
  <c r="AS184" i="1"/>
  <c r="AM151" i="1"/>
  <c r="AM178" i="1"/>
  <c r="AQ155" i="1"/>
  <c r="AQ182" i="1"/>
  <c r="AN179" i="1"/>
  <c r="AN152" i="1"/>
  <c r="AK149" i="1"/>
  <c r="AV110" i="1" l="1"/>
  <c r="AW110" i="1"/>
  <c r="AX110" i="1"/>
  <c r="AY110" i="1"/>
  <c r="AZ110" i="1"/>
  <c r="BA110" i="1"/>
  <c r="BB110" i="1"/>
  <c r="BC110" i="1"/>
  <c r="AV111" i="1" l="1"/>
  <c r="AW111" i="1"/>
  <c r="AX111" i="1"/>
  <c r="AY111" i="1"/>
  <c r="AZ111" i="1"/>
  <c r="BA111" i="1"/>
  <c r="BB111" i="1"/>
  <c r="BC111" i="1"/>
  <c r="BD111" i="1"/>
  <c r="BE111" i="1"/>
  <c r="AU159" i="1"/>
  <c r="AU186" i="1"/>
  <c r="BG113" i="1" l="1"/>
  <c r="AV112" i="1"/>
  <c r="AW112" i="1"/>
  <c r="AX112" i="1"/>
  <c r="AY112" i="1"/>
  <c r="AZ112" i="1"/>
  <c r="BA112" i="1"/>
  <c r="BB112" i="1"/>
  <c r="BC112" i="1"/>
  <c r="BD112" i="1"/>
  <c r="BE112" i="1"/>
  <c r="BF112" i="1"/>
  <c r="BG114" i="1" l="1"/>
  <c r="AV113" i="1"/>
  <c r="AW113" i="1"/>
  <c r="AX113" i="1"/>
  <c r="AY113" i="1"/>
  <c r="AZ113" i="1"/>
  <c r="BA113" i="1"/>
  <c r="BA114" i="1" s="1"/>
  <c r="BB113" i="1"/>
  <c r="BC113" i="1"/>
  <c r="BC114" i="1" s="1"/>
  <c r="BD113" i="1"/>
  <c r="BD114" i="1" s="1"/>
  <c r="BE113" i="1"/>
  <c r="BF113" i="1"/>
  <c r="AZ114" i="1" l="1"/>
  <c r="AU114" i="1"/>
  <c r="AX114" i="1"/>
  <c r="BF114" i="1"/>
  <c r="AW114" i="1"/>
  <c r="AY114" i="1"/>
  <c r="BB114" i="1"/>
  <c r="BE114" i="1"/>
  <c r="AU172" i="1" l="1"/>
  <c r="AN87" i="1" l="1"/>
  <c r="AK87" i="1"/>
  <c r="AR87" i="1"/>
  <c r="AP87" i="1"/>
  <c r="AQ87" i="1"/>
  <c r="AS87" i="1"/>
  <c r="AU199" i="1"/>
  <c r="AM87" i="1"/>
  <c r="AL87" i="1"/>
  <c r="AO87" i="1"/>
  <c r="AL101" i="1" l="1"/>
  <c r="AL231" i="1" s="1"/>
  <c r="AL100" i="1"/>
  <c r="AL230" i="1" s="1"/>
  <c r="AL98" i="1"/>
  <c r="AL228" i="1" s="1"/>
  <c r="AL97" i="1"/>
  <c r="AL227" i="1" s="1"/>
  <c r="AL99" i="1"/>
  <c r="AL229" i="1" s="1"/>
  <c r="AO101" i="1"/>
  <c r="AO231" i="1" s="1"/>
  <c r="AO100" i="1"/>
  <c r="AO230" i="1" s="1"/>
  <c r="AO98" i="1"/>
  <c r="AO228" i="1" s="1"/>
  <c r="AO97" i="1"/>
  <c r="AO227" i="1" s="1"/>
  <c r="AO99" i="1"/>
  <c r="AO229" i="1" s="1"/>
  <c r="AL94" i="1"/>
  <c r="AL224" i="1" s="1"/>
  <c r="AN101" i="1"/>
  <c r="AN231" i="1" s="1"/>
  <c r="AN98" i="1"/>
  <c r="AN228" i="1" s="1"/>
  <c r="AN97" i="1"/>
  <c r="AN227" i="1" s="1"/>
  <c r="AN100" i="1"/>
  <c r="AN230" i="1" s="1"/>
  <c r="AN99" i="1"/>
  <c r="AN229" i="1" s="1"/>
  <c r="AN96" i="1"/>
  <c r="AN226" i="1" s="1"/>
  <c r="AK100" i="1"/>
  <c r="AK230" i="1" s="1"/>
  <c r="AK99" i="1"/>
  <c r="AK229" i="1" s="1"/>
  <c r="AK98" i="1"/>
  <c r="AK228" i="1" s="1"/>
  <c r="AK97" i="1"/>
  <c r="AK227" i="1" s="1"/>
  <c r="AK94" i="1"/>
  <c r="AK224" i="1" s="1"/>
  <c r="AK101" i="1"/>
  <c r="AK231" i="1" s="1"/>
  <c r="AK96" i="1"/>
  <c r="AK226" i="1" s="1"/>
  <c r="AM101" i="1"/>
  <c r="AM231" i="1" s="1"/>
  <c r="AM99" i="1"/>
  <c r="AM229" i="1" s="1"/>
  <c r="AM98" i="1"/>
  <c r="AM228" i="1" s="1"/>
  <c r="AM97" i="1"/>
  <c r="AM227" i="1" s="1"/>
  <c r="AM100" i="1"/>
  <c r="AM230" i="1" s="1"/>
  <c r="AM96" i="1"/>
  <c r="AM226" i="1" s="1"/>
  <c r="AP101" i="1"/>
  <c r="AP231" i="1" s="1"/>
  <c r="AP100" i="1"/>
  <c r="AP230" i="1" s="1"/>
  <c r="AP98" i="1"/>
  <c r="AP228" i="1" s="1"/>
  <c r="AI96" i="1"/>
  <c r="AI226" i="1" s="1"/>
  <c r="AL93" i="1"/>
  <c r="AL178" i="1" s="1"/>
  <c r="AN95" i="1"/>
  <c r="AN180" i="1" s="1"/>
  <c r="AP97" i="1"/>
  <c r="BF70" i="1" s="1"/>
  <c r="AR101" i="1"/>
  <c r="AR231" i="1" s="1"/>
  <c r="AR100" i="1"/>
  <c r="AR230" i="1" s="1"/>
  <c r="AQ101" i="1"/>
  <c r="AQ231" i="1" s="1"/>
  <c r="AQ100" i="1"/>
  <c r="AQ230" i="1" s="1"/>
  <c r="AQ99" i="1"/>
  <c r="AQ229" i="1" s="1"/>
  <c r="AI98" i="1"/>
  <c r="AI228" i="1" s="1"/>
  <c r="AS101" i="1"/>
  <c r="AS231" i="1" s="1"/>
  <c r="AS100" i="1"/>
  <c r="AI100" i="1"/>
  <c r="AI230" i="1" s="1"/>
  <c r="AL96" i="1"/>
  <c r="AL226" i="1" s="1"/>
  <c r="AD115" i="1"/>
  <c r="AK93" i="1"/>
  <c r="AK223" i="1" s="1"/>
  <c r="AK95" i="1"/>
  <c r="AK225" i="1" s="1"/>
  <c r="AM95" i="1"/>
  <c r="AM225" i="1" s="1"/>
  <c r="AP99" i="1"/>
  <c r="AP229" i="1" s="1"/>
  <c r="AL95" i="1"/>
  <c r="AL225" i="1" s="1"/>
  <c r="AJ98" i="1"/>
  <c r="AJ228" i="1" s="1"/>
  <c r="AJ92" i="1"/>
  <c r="AJ222" i="1" s="1"/>
  <c r="AJ96" i="1"/>
  <c r="AJ226" i="1" s="1"/>
  <c r="AJ100" i="1"/>
  <c r="AJ230" i="1" s="1"/>
  <c r="AJ94" i="1"/>
  <c r="AJ224" i="1" s="1"/>
  <c r="AR99" i="1"/>
  <c r="AJ91" i="1"/>
  <c r="AZ64" i="1" s="1"/>
  <c r="AI97" i="1"/>
  <c r="AI227" i="1" s="1"/>
  <c r="AK92" i="1"/>
  <c r="AK150" i="1" s="1"/>
  <c r="AM94" i="1"/>
  <c r="BC67" i="1" s="1"/>
  <c r="AO96" i="1"/>
  <c r="AO154" i="1" s="1"/>
  <c r="AQ98" i="1"/>
  <c r="AD114" i="1"/>
  <c r="AD117" i="1" s="1"/>
  <c r="AI92" i="1"/>
  <c r="AI222" i="1" s="1"/>
  <c r="AI95" i="1"/>
  <c r="AI225" i="1" s="1"/>
  <c r="AT101" i="1"/>
  <c r="AJ95" i="1"/>
  <c r="AJ225" i="1" s="1"/>
  <c r="AJ97" i="1"/>
  <c r="AJ227" i="1" s="1"/>
  <c r="AJ99" i="1"/>
  <c r="AJ229" i="1" s="1"/>
  <c r="AJ101" i="1"/>
  <c r="AJ231" i="1" s="1"/>
  <c r="AJ93" i="1"/>
  <c r="AJ223" i="1" s="1"/>
  <c r="AI94" i="1"/>
  <c r="AI224" i="1" s="1"/>
  <c r="AI99" i="1"/>
  <c r="AI229" i="1" s="1"/>
  <c r="AI101" i="1"/>
  <c r="AI231" i="1" s="1"/>
  <c r="AY66" i="1"/>
  <c r="AZ69" i="1" l="1"/>
  <c r="BF72" i="1"/>
  <c r="BI74" i="1"/>
  <c r="AQ159" i="1"/>
  <c r="AP158" i="1"/>
  <c r="AM155" i="1"/>
  <c r="BA69" i="1"/>
  <c r="BA71" i="1"/>
  <c r="BD72" i="1"/>
  <c r="AN186" i="1"/>
  <c r="AO183" i="1"/>
  <c r="AL182" i="1"/>
  <c r="AY67" i="1"/>
  <c r="AY65" i="1"/>
  <c r="AZ65" i="1"/>
  <c r="BC68" i="1"/>
  <c r="AL181" i="1"/>
  <c r="AY71" i="1"/>
  <c r="BH73" i="1"/>
  <c r="AP186" i="1"/>
  <c r="AM183" i="1"/>
  <c r="AK159" i="1"/>
  <c r="AK184" i="1"/>
  <c r="AN158" i="1"/>
  <c r="AL179" i="1"/>
  <c r="AO158" i="1"/>
  <c r="BB71" i="1"/>
  <c r="AZ72" i="1"/>
  <c r="AZ68" i="1"/>
  <c r="AZ67" i="1"/>
  <c r="AZ71" i="1"/>
  <c r="BA68" i="1"/>
  <c r="AY73" i="1"/>
  <c r="BG72" i="1"/>
  <c r="BH74" i="1"/>
  <c r="AY69" i="1"/>
  <c r="BC69" i="1"/>
  <c r="AM157" i="1"/>
  <c r="AK179" i="1"/>
  <c r="AK185" i="1"/>
  <c r="AN182" i="1"/>
  <c r="AO157" i="1"/>
  <c r="AO159" i="1"/>
  <c r="AL158" i="1"/>
  <c r="AY72" i="1"/>
  <c r="AY68" i="1"/>
  <c r="AZ70" i="1"/>
  <c r="AZ66" i="1"/>
  <c r="AY74" i="1"/>
  <c r="AZ74" i="1"/>
  <c r="AY70" i="1"/>
  <c r="AZ73" i="1"/>
  <c r="BB68" i="1"/>
  <c r="BA66" i="1"/>
  <c r="BG73" i="1"/>
  <c r="BF71" i="1"/>
  <c r="BC73" i="1"/>
  <c r="AM186" i="1"/>
  <c r="BA70" i="1"/>
  <c r="AN154" i="1"/>
  <c r="AN156" i="1"/>
  <c r="AO182" i="1"/>
  <c r="AL157" i="1"/>
  <c r="AL159" i="1"/>
  <c r="BJ74" i="1"/>
  <c r="AT114" i="1"/>
  <c r="AR157" i="1"/>
  <c r="AR114" i="1"/>
  <c r="AQ183" i="1"/>
  <c r="AQ114" i="1"/>
  <c r="BI73" i="1"/>
  <c r="AS114" i="1"/>
  <c r="BB69" i="1"/>
  <c r="AD116" i="1"/>
  <c r="AP155" i="1"/>
  <c r="AL151" i="1"/>
  <c r="AK114" i="1"/>
  <c r="AO114" i="1"/>
  <c r="AD118" i="1"/>
  <c r="AD119" i="1" s="1"/>
  <c r="Z90" i="1" s="1"/>
  <c r="AM152" i="1"/>
  <c r="AR184" i="1"/>
  <c r="AM179" i="1"/>
  <c r="AL180" i="1"/>
  <c r="AP157" i="1"/>
  <c r="AM180" i="1"/>
  <c r="AK180" i="1"/>
  <c r="AK151" i="1"/>
  <c r="AL154" i="1"/>
  <c r="AN153" i="1"/>
  <c r="AP182" i="1"/>
  <c r="BB66" i="1"/>
  <c r="BA74" i="1"/>
  <c r="AP156" i="1"/>
  <c r="AP159" i="1"/>
  <c r="BA67" i="1"/>
  <c r="AL152" i="1"/>
  <c r="AK181" i="1"/>
  <c r="AN181" i="1"/>
  <c r="BC70" i="1"/>
  <c r="AK182" i="1"/>
  <c r="AL155" i="1"/>
  <c r="BE70" i="1"/>
  <c r="AK183" i="1"/>
  <c r="AM156" i="1"/>
  <c r="BE71" i="1"/>
  <c r="AL183" i="1"/>
  <c r="BA72" i="1"/>
  <c r="AQ157" i="1"/>
  <c r="AN157" i="1"/>
  <c r="AL184" i="1"/>
  <c r="BE72" i="1"/>
  <c r="AR158" i="1"/>
  <c r="AN185" i="1"/>
  <c r="AO185" i="1"/>
  <c r="BB73" i="1"/>
  <c r="AQ158" i="1"/>
  <c r="AK158" i="1"/>
  <c r="BD74" i="1"/>
  <c r="AS186" i="1"/>
  <c r="AL186" i="1"/>
  <c r="BG74" i="1"/>
  <c r="AR159" i="1"/>
  <c r="BE69" i="1"/>
  <c r="AN114" i="1"/>
  <c r="AP114" i="1"/>
  <c r="AK186" i="1"/>
  <c r="AP185" i="1"/>
  <c r="BF74" i="1"/>
  <c r="AK152" i="1"/>
  <c r="BB67" i="1"/>
  <c r="AM154" i="1"/>
  <c r="AK154" i="1"/>
  <c r="BD69" i="1"/>
  <c r="AM182" i="1"/>
  <c r="AN155" i="1"/>
  <c r="BB70" i="1"/>
  <c r="AO155" i="1"/>
  <c r="AN183" i="1"/>
  <c r="BC71" i="1"/>
  <c r="AO156" i="1"/>
  <c r="AK157" i="1"/>
  <c r="AM184" i="1"/>
  <c r="AN184" i="1"/>
  <c r="BB72" i="1"/>
  <c r="AM158" i="1"/>
  <c r="AR185" i="1"/>
  <c r="BD73" i="1"/>
  <c r="BE73" i="1"/>
  <c r="AL185" i="1"/>
  <c r="AM159" i="1"/>
  <c r="BA73" i="1"/>
  <c r="AN159" i="1"/>
  <c r="AO186" i="1"/>
  <c r="BB74" i="1"/>
  <c r="AQ186" i="1"/>
  <c r="BG71" i="1"/>
  <c r="AM114" i="1"/>
  <c r="BA65" i="1"/>
  <c r="AQ156" i="1"/>
  <c r="AK177" i="1"/>
  <c r="BH72" i="1"/>
  <c r="AO181" i="1"/>
  <c r="AL153" i="1"/>
  <c r="AP184" i="1"/>
  <c r="AM153" i="1"/>
  <c r="AK153" i="1"/>
  <c r="AK178" i="1"/>
  <c r="AS158" i="1"/>
  <c r="BD68" i="1"/>
  <c r="AL114" i="1"/>
  <c r="AP183" i="1"/>
  <c r="BF73" i="1"/>
  <c r="AM181" i="1"/>
  <c r="AK155" i="1"/>
  <c r="BD70" i="1"/>
  <c r="AK156" i="1"/>
  <c r="BD71" i="1"/>
  <c r="AL156" i="1"/>
  <c r="AQ184" i="1"/>
  <c r="BC72" i="1"/>
  <c r="AO184" i="1"/>
  <c r="AM185" i="1"/>
  <c r="AS185" i="1"/>
  <c r="AQ185" i="1"/>
  <c r="BC74" i="1"/>
  <c r="AS159" i="1"/>
  <c r="BE74" i="1"/>
  <c r="AR186" i="1"/>
  <c r="AT159" i="1"/>
  <c r="AT172" i="1" s="1"/>
  <c r="AT186" i="1"/>
  <c r="AT199" i="1" s="1"/>
  <c r="AI232" i="1" l="1"/>
  <c r="Z96" i="1"/>
  <c r="Z100" i="1"/>
  <c r="AA101" i="1"/>
  <c r="AA100" i="1"/>
  <c r="AA96" i="1"/>
  <c r="Z98" i="1"/>
  <c r="AA99" i="1"/>
  <c r="AA97" i="1"/>
  <c r="Z97" i="1"/>
  <c r="Z99" i="1"/>
  <c r="AA98" i="1"/>
  <c r="Z101" i="1"/>
  <c r="AS199" i="1"/>
  <c r="AR172" i="1"/>
  <c r="AK172" i="1"/>
  <c r="AY76" i="1"/>
  <c r="AN199" i="1"/>
  <c r="Z94" i="1"/>
  <c r="AQ199" i="1"/>
  <c r="AQ172" i="1"/>
  <c r="AL199" i="1"/>
  <c r="AO172" i="1"/>
  <c r="AP172" i="1"/>
  <c r="Z93" i="1"/>
  <c r="AO199" i="1"/>
  <c r="AP199" i="1"/>
  <c r="AM199" i="1"/>
  <c r="AA90" i="1"/>
  <c r="Z92" i="1"/>
  <c r="AA95" i="1"/>
  <c r="AN172" i="1"/>
  <c r="AR199" i="1"/>
  <c r="AA91" i="1"/>
  <c r="AS172" i="1"/>
  <c r="AK199" i="1"/>
  <c r="AL172" i="1"/>
  <c r="AM172" i="1"/>
  <c r="AA93" i="1"/>
  <c r="AA92" i="1"/>
  <c r="Z95" i="1"/>
  <c r="AA94" i="1"/>
  <c r="Z91" i="1"/>
  <c r="AH172" i="1" l="1"/>
  <c r="AH199" i="1"/>
  <c r="AA114" i="1"/>
  <c r="AA115" i="1"/>
  <c r="AA116" i="1" l="1"/>
  <c r="AH202" i="1"/>
</calcChain>
</file>

<file path=xl/sharedStrings.xml><?xml version="1.0" encoding="utf-8"?>
<sst xmlns="http://schemas.openxmlformats.org/spreadsheetml/2006/main" count="90" uniqueCount="87">
  <si>
    <t>Enter the Title of Your Map</t>
  </si>
  <si>
    <t>For more information on Perceptual Maps visit:</t>
  </si>
  <si>
    <t xml:space="preserve"> www.perceptualmaps.com</t>
  </si>
  <si>
    <t>when you copy it:</t>
  </si>
  <si>
    <t>to highlight it</t>
  </si>
  <si>
    <t>Select 'paste', then 'paste special'</t>
  </si>
  <si>
    <t>Ensure that your spreadsheet has the 'Solver add-in' loaded</t>
  </si>
  <si>
    <t>Please note that these options are standard with every version of Excel, including the student version</t>
  </si>
  <si>
    <t>Min</t>
  </si>
  <si>
    <t>Max</t>
  </si>
  <si>
    <t>In the top menu of Excel click "File" then select "Options" and then select "Add-Ins"</t>
  </si>
  <si>
    <t>and choose 'picture'.</t>
  </si>
  <si>
    <t>Copy Your Map to Word or PP</t>
  </si>
  <si>
    <t>Select 'copy' from the above menu</t>
  </si>
  <si>
    <t>Go to your Word or P/Point document</t>
  </si>
  <si>
    <t>Or email: geoff@perceptualmaps.com</t>
  </si>
  <si>
    <t>Down</t>
  </si>
  <si>
    <t>Top</t>
  </si>
  <si>
    <t>To 9</t>
  </si>
  <si>
    <t>Final points</t>
  </si>
  <si>
    <t xml:space="preserve">To maintain the formatting of the map </t>
  </si>
  <si>
    <t>Then click 'Go' next to 'Manage Excel Add-ins' and select the 'Solver Add-in' (as shown below)</t>
  </si>
  <si>
    <t>Note: You need to save, exit and reopen Excel in order for the Solver Add-in to be loaded into the spreadsheet</t>
  </si>
  <si>
    <t>Solver should then appear under Data in the top menu, as shown below</t>
  </si>
  <si>
    <t>Click on the edge of the map</t>
  </si>
  <si>
    <t>IMPORTANT: Save the spreadsheet and exit Excel, then reopen the spreadsheet</t>
  </si>
  <si>
    <t>ATTENTION APPLE MAC USERS!!!</t>
  </si>
  <si>
    <t>Important Note for Apple Mac users</t>
  </si>
  <si>
    <t>Follow the sequence as shown</t>
  </si>
  <si>
    <t/>
  </si>
  <si>
    <t>1 = Virtually the same</t>
  </si>
  <si>
    <t>2 = Quite similar</t>
  </si>
  <si>
    <t>3 = Reasonably similar</t>
  </si>
  <si>
    <t>4 = Somewhat similar</t>
  </si>
  <si>
    <t>5 = Neither (or unsure)</t>
  </si>
  <si>
    <t>6 = Somewhat dissimilar</t>
  </si>
  <si>
    <t>7 = Reasonably dissimilar</t>
  </si>
  <si>
    <t>8 = Quite dissimilar</t>
  </si>
  <si>
    <t>9 = Virtually opposites</t>
  </si>
  <si>
    <t>Compare using a 1-9 scale</t>
  </si>
  <si>
    <t>Please note that there is a YouTube video available on How to Use this Template</t>
  </si>
  <si>
    <t>Follow the Steps in Yellow</t>
  </si>
  <si>
    <t>Reduce</t>
  </si>
  <si>
    <t>to one</t>
  </si>
  <si>
    <t>Calculating your perceptual map. This may take several minutes.</t>
  </si>
  <si>
    <r>
      <t xml:space="preserve">The </t>
    </r>
    <r>
      <rPr>
        <b/>
        <i/>
        <sz val="11"/>
        <color theme="1"/>
        <rFont val="Calibri"/>
        <family val="2"/>
        <scheme val="minor"/>
      </rPr>
      <t>Grey</t>
    </r>
    <r>
      <rPr>
        <i/>
        <sz val="11"/>
        <color theme="1"/>
        <rFont val="Calibri"/>
        <family val="2"/>
        <scheme val="minor"/>
      </rPr>
      <t xml:space="preserve"> cells provide additional information</t>
    </r>
  </si>
  <si>
    <r>
      <t>I</t>
    </r>
    <r>
      <rPr>
        <b/>
        <sz val="11"/>
        <color theme="1"/>
        <rFont val="Calibri"/>
        <family val="2"/>
        <scheme val="minor"/>
      </rPr>
      <t>nstead, select 'Tools', then 'Add-ins' and then 'Solver'</t>
    </r>
  </si>
  <si>
    <r>
      <t xml:space="preserve">Part C: Select </t>
    </r>
    <r>
      <rPr>
        <b/>
        <i/>
        <sz val="11"/>
        <color theme="1"/>
        <rFont val="Calibri"/>
        <family val="2"/>
        <scheme val="minor"/>
      </rPr>
      <t>Go</t>
    </r>
  </si>
  <si>
    <r>
      <t xml:space="preserve">Part A: Select </t>
    </r>
    <r>
      <rPr>
        <b/>
        <i/>
        <sz val="11"/>
        <color theme="1"/>
        <rFont val="Calibri"/>
        <family val="2"/>
        <scheme val="minor"/>
      </rPr>
      <t>Options</t>
    </r>
  </si>
  <si>
    <r>
      <t xml:space="preserve">Part D: Tick </t>
    </r>
    <r>
      <rPr>
        <b/>
        <i/>
        <sz val="11"/>
        <color theme="1"/>
        <rFont val="Calibri"/>
        <family val="2"/>
        <scheme val="minor"/>
      </rPr>
      <t>Solver Add-in</t>
    </r>
  </si>
  <si>
    <r>
      <t xml:space="preserve">Part B: Select </t>
    </r>
    <r>
      <rPr>
        <b/>
        <i/>
        <sz val="11"/>
        <color theme="1"/>
        <rFont val="Calibri"/>
        <family val="2"/>
        <scheme val="minor"/>
      </rPr>
      <t>Add-ins</t>
    </r>
  </si>
  <si>
    <r>
      <t>Only enter data/information in the</t>
    </r>
    <r>
      <rPr>
        <b/>
        <sz val="11"/>
        <color theme="1"/>
        <rFont val="Calibri"/>
        <family val="2"/>
        <scheme val="minor"/>
      </rPr>
      <t xml:space="preserve"> Blue</t>
    </r>
    <r>
      <rPr>
        <sz val="11"/>
        <color theme="1"/>
        <rFont val="Calibri"/>
        <family val="2"/>
        <scheme val="minor"/>
      </rPr>
      <t xml:space="preserve"> cells - type over any example data</t>
    </r>
  </si>
  <si>
    <t>STEP 1</t>
  </si>
  <si>
    <t>STEP 2</t>
  </si>
  <si>
    <t>Enter Your Brand Name</t>
  </si>
  <si>
    <t>STEP 3</t>
  </si>
  <si>
    <t>Some examples provided, simply type over</t>
  </si>
  <si>
    <t>STEP 4 ==&gt;</t>
  </si>
  <si>
    <r>
      <rPr>
        <b/>
        <u/>
        <sz val="14"/>
        <color theme="1"/>
        <rFont val="Calibri"/>
        <family val="2"/>
        <scheme val="minor"/>
      </rPr>
      <t>Compare EACH pair below</t>
    </r>
    <r>
      <rPr>
        <b/>
        <sz val="14"/>
        <color theme="1"/>
        <rFont val="Calibri"/>
        <family val="2"/>
        <scheme val="minor"/>
      </rPr>
      <t xml:space="preserve">    Note: If you have less than 12 listed in Step 3. then some blanks cells will appear - only enter the data for the listed pairs</t>
    </r>
  </si>
  <si>
    <t>Compare using a 1-9 scale, where 1= Virtually the Same and 9 = Virtual Opposites</t>
  </si>
  <si>
    <t>IMPORTANT</t>
  </si>
  <si>
    <t>Enter brand in Step 2</t>
  </si>
  <si>
    <t>STEP 5</t>
  </si>
  <si>
    <t>OPTIONAL STEP</t>
  </si>
  <si>
    <t>Do not follow the instructions in Step 5</t>
  </si>
  <si>
    <t>You will also need to follow Step 6</t>
  </si>
  <si>
    <t>Please refer to "How to Add Solver" tab below - Solver is included with Excel, but needs to be turned on</t>
  </si>
  <si>
    <t>OPTIONAL STEPS</t>
  </si>
  <si>
    <t>SAVE/REOPEN</t>
  </si>
  <si>
    <t>SOLVER ADD-IN</t>
  </si>
  <si>
    <t xml:space="preserve">STEP 6 </t>
  </si>
  <si>
    <t>Enter List of Associations and Attributes Below</t>
  </si>
  <si>
    <t>DATA</t>
  </si>
  <si>
    <t>MAP DIST</t>
  </si>
  <si>
    <t>Min Goal</t>
  </si>
  <si>
    <t>You may enter up to 11 brands, associations, attitudes, segments, and/or differences</t>
  </si>
  <si>
    <t>Please note that the pair sets below will update automatically when you enter the list of associations in Step 3.      If not, your spreadsheet may be set to manual recalculation.</t>
  </si>
  <si>
    <t>Your map will be automatically  generated in 60 seconds or less</t>
  </si>
  <si>
    <t>Remember to re-rerun your map if you change the data</t>
  </si>
  <si>
    <r>
      <t xml:space="preserve">Welcome to "Create Your Own </t>
    </r>
    <r>
      <rPr>
        <b/>
        <u/>
        <sz val="22"/>
        <color theme="1"/>
        <rFont val="Calibri"/>
        <family val="2"/>
        <scheme val="minor"/>
      </rPr>
      <t>Brand Association</t>
    </r>
    <r>
      <rPr>
        <b/>
        <sz val="22"/>
        <color theme="1"/>
        <rFont val="Calibri"/>
        <family val="2"/>
        <scheme val="minor"/>
      </rPr>
      <t xml:space="preserve"> Map"</t>
    </r>
  </si>
  <si>
    <t>Cursor will return when the brand association map is ready</t>
  </si>
  <si>
    <t>NOTE: This spreadsheet uses multi</t>
  </si>
  <si>
    <t>dimensional scaling - so running the</t>
  </si>
  <si>
    <t>same data more than once will</t>
  </si>
  <si>
    <t>fine-tune the visual results</t>
  </si>
  <si>
    <t>If a dialog box should open when running the map, just click "continue"</t>
  </si>
  <si>
    <t>Note: Solver is standard with every version of Excel, including the student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</si>
</sst>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_-;\-* #,##0.0_-;_-* &quot;-&quot;??_-;_-@_-"/>
    <numFmt numFmtId="166" formatCode="_(* #,##0_);_(* \(#,##0\);_(* &quot;-&quot;??_);_(@_)"/>
    <numFmt numFmtId="167" formatCode="_(* #,##0.0_);_(* \(#,##0.0\);_(* &quot;-&quot;?_);_(@_)"/>
    <numFmt numFmtId="168" formatCode="_-* #,##0_-;\-* #,##0_-;_-* &quot;-&quot;??_-;_-@_-"/>
    <numFmt numFmtId="169" formatCode="_(* #,##0.0_);_(* \(#,##0.0\);_(* &quot;-&quot;??_);_(@_)"/>
    <numFmt numFmtId="170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6"/>
      <color rgb="FF000000"/>
      <name val="Calibri"/>
      <family val="2"/>
    </font>
    <font>
      <i/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Calibri"/>
      <family val="2"/>
    </font>
    <font>
      <strike/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rgb="FF00B0F0"/>
      <name val="Calibri"/>
      <family val="2"/>
      <scheme val="minor"/>
    </font>
    <font>
      <sz val="28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2">
    <xf numFmtId="0" fontId="0" fillId="0" borderId="0" xfId="0"/>
    <xf numFmtId="170" fontId="8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170" fontId="17" fillId="0" borderId="0" xfId="1" applyNumberFormat="1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7" borderId="8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0" fillId="0" borderId="0" xfId="1" applyNumberFormat="1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7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7" borderId="4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  <protection locked="0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170" fontId="8" fillId="2" borderId="23" xfId="1" applyNumberFormat="1" applyFont="1" applyFill="1" applyBorder="1" applyAlignment="1" applyProtection="1">
      <alignment horizontal="center" vertical="center"/>
      <protection locked="0"/>
    </xf>
    <xf numFmtId="170" fontId="8" fillId="2" borderId="16" xfId="1" applyNumberFormat="1" applyFont="1" applyFill="1" applyBorder="1" applyAlignment="1" applyProtection="1">
      <alignment horizontal="center" vertical="center"/>
      <protection locked="0"/>
    </xf>
    <xf numFmtId="170" fontId="8" fillId="2" borderId="18" xfId="1" applyNumberFormat="1" applyFont="1" applyFill="1" applyBorder="1" applyAlignment="1" applyProtection="1">
      <alignment horizontal="center" vertical="center"/>
      <protection locked="0"/>
    </xf>
    <xf numFmtId="170" fontId="8" fillId="2" borderId="24" xfId="1" applyNumberFormat="1" applyFont="1" applyFill="1" applyBorder="1" applyAlignment="1" applyProtection="1">
      <alignment horizontal="center" vertical="center"/>
      <protection locked="0"/>
    </xf>
    <xf numFmtId="170" fontId="8" fillId="2" borderId="17" xfId="1" applyNumberFormat="1" applyFont="1" applyFill="1" applyBorder="1" applyAlignment="1" applyProtection="1">
      <alignment horizontal="center" vertical="center"/>
      <protection locked="0"/>
    </xf>
    <xf numFmtId="170" fontId="8" fillId="2" borderId="19" xfId="1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0" fillId="4" borderId="1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20" fillId="4" borderId="4" xfId="0" applyFont="1" applyFill="1" applyBorder="1" applyAlignment="1">
      <alignment horizontal="left" vertical="center"/>
    </xf>
    <xf numFmtId="0" fontId="0" fillId="8" borderId="0" xfId="0" applyFont="1" applyFill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164" fontId="0" fillId="8" borderId="0" xfId="0" applyNumberFormat="1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164" fontId="0" fillId="8" borderId="0" xfId="1" applyFont="1" applyFill="1" applyBorder="1" applyAlignment="1">
      <alignment horizontal="center" vertical="center"/>
    </xf>
    <xf numFmtId="2" fontId="0" fillId="8" borderId="0" xfId="1" applyNumberFormat="1" applyFont="1" applyFill="1" applyBorder="1" applyAlignment="1">
      <alignment horizontal="center" vertical="center"/>
    </xf>
    <xf numFmtId="168" fontId="0" fillId="8" borderId="0" xfId="1" applyNumberFormat="1" applyFont="1" applyFill="1" applyBorder="1" applyAlignment="1">
      <alignment horizontal="center" vertical="center"/>
    </xf>
    <xf numFmtId="164" fontId="0" fillId="8" borderId="0" xfId="1" applyFont="1" applyFill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/>
    </xf>
    <xf numFmtId="164" fontId="9" fillId="8" borderId="0" xfId="1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165" fontId="0" fillId="8" borderId="0" xfId="1" applyNumberFormat="1" applyFont="1" applyFill="1" applyBorder="1" applyAlignment="1">
      <alignment horizontal="center" vertical="center"/>
    </xf>
    <xf numFmtId="0" fontId="25" fillId="8" borderId="0" xfId="0" applyFont="1" applyFill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164" fontId="25" fillId="8" borderId="0" xfId="1" applyFont="1" applyFill="1" applyBorder="1" applyAlignment="1">
      <alignment horizontal="center" vertical="center"/>
    </xf>
    <xf numFmtId="170" fontId="26" fillId="8" borderId="0" xfId="1" applyNumberFormat="1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166" fontId="25" fillId="8" borderId="0" xfId="1" applyNumberFormat="1" applyFont="1" applyFill="1" applyBorder="1" applyAlignment="1">
      <alignment horizontal="center" vertical="center"/>
    </xf>
    <xf numFmtId="166" fontId="25" fillId="8" borderId="0" xfId="1" applyNumberFormat="1" applyFont="1" applyFill="1" applyAlignment="1">
      <alignment horizontal="center" vertical="center"/>
    </xf>
    <xf numFmtId="164" fontId="25" fillId="8" borderId="0" xfId="1" applyFont="1" applyFill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165" fontId="28" fillId="8" borderId="0" xfId="1" applyNumberFormat="1" applyFont="1" applyFill="1" applyBorder="1" applyAlignment="1">
      <alignment horizontal="center" vertical="center"/>
    </xf>
    <xf numFmtId="165" fontId="25" fillId="8" borderId="0" xfId="1" applyNumberFormat="1" applyFont="1" applyFill="1" applyBorder="1" applyAlignment="1">
      <alignment horizontal="center" vertical="center"/>
    </xf>
    <xf numFmtId="167" fontId="25" fillId="8" borderId="0" xfId="0" applyNumberFormat="1" applyFont="1" applyFill="1" applyBorder="1" applyAlignment="1">
      <alignment horizontal="center" vertical="center"/>
    </xf>
    <xf numFmtId="168" fontId="25" fillId="8" borderId="0" xfId="1" applyNumberFormat="1" applyFont="1" applyFill="1" applyBorder="1" applyAlignment="1">
      <alignment horizontal="center" vertical="center"/>
    </xf>
    <xf numFmtId="168" fontId="25" fillId="8" borderId="0" xfId="0" applyNumberFormat="1" applyFont="1" applyFill="1" applyBorder="1" applyAlignment="1">
      <alignment horizontal="center" vertical="center"/>
    </xf>
    <xf numFmtId="164" fontId="28" fillId="8" borderId="0" xfId="1" applyFont="1" applyFill="1" applyBorder="1" applyAlignment="1">
      <alignment horizontal="center" vertical="center"/>
    </xf>
    <xf numFmtId="164" fontId="28" fillId="8" borderId="0" xfId="1" applyFont="1" applyFill="1" applyAlignment="1">
      <alignment horizontal="center" vertical="center"/>
    </xf>
    <xf numFmtId="0" fontId="29" fillId="8" borderId="0" xfId="0" applyFont="1" applyFill="1" applyBorder="1" applyAlignment="1">
      <alignment horizontal="center" vertical="center"/>
    </xf>
    <xf numFmtId="2" fontId="25" fillId="8" borderId="0" xfId="1" applyNumberFormat="1" applyFont="1" applyFill="1" applyBorder="1" applyAlignment="1">
      <alignment horizontal="center" vertical="center"/>
    </xf>
    <xf numFmtId="2" fontId="25" fillId="8" borderId="0" xfId="0" applyNumberFormat="1" applyFont="1" applyFill="1" applyBorder="1" applyAlignment="1">
      <alignment horizontal="center" vertical="center"/>
    </xf>
    <xf numFmtId="165" fontId="25" fillId="8" borderId="0" xfId="0" applyNumberFormat="1" applyFont="1" applyFill="1" applyBorder="1" applyAlignment="1">
      <alignment horizontal="center" vertical="center"/>
    </xf>
    <xf numFmtId="169" fontId="25" fillId="8" borderId="0" xfId="1" applyNumberFormat="1" applyFont="1" applyFill="1" applyBorder="1" applyAlignment="1">
      <alignment horizontal="center" vertical="center"/>
    </xf>
    <xf numFmtId="166" fontId="28" fillId="8" borderId="0" xfId="1" applyNumberFormat="1" applyFont="1" applyFill="1" applyBorder="1" applyAlignment="1">
      <alignment horizontal="center" vertical="center"/>
    </xf>
    <xf numFmtId="164" fontId="25" fillId="8" borderId="0" xfId="0" applyNumberFormat="1" applyFont="1" applyFill="1" applyBorder="1" applyAlignment="1">
      <alignment horizontal="center" vertical="center"/>
    </xf>
    <xf numFmtId="2" fontId="28" fillId="8" borderId="0" xfId="0" applyNumberFormat="1" applyFont="1" applyFill="1" applyBorder="1" applyAlignment="1">
      <alignment horizontal="center" vertical="center"/>
    </xf>
    <xf numFmtId="166" fontId="28" fillId="8" borderId="0" xfId="0" applyNumberFormat="1" applyFont="1" applyFill="1" applyBorder="1" applyAlignment="1">
      <alignment horizontal="center" vertical="center"/>
    </xf>
    <xf numFmtId="164" fontId="25" fillId="8" borderId="0" xfId="1" applyNumberFormat="1" applyFont="1" applyFill="1" applyBorder="1" applyAlignment="1">
      <alignment horizontal="center" vertical="center"/>
    </xf>
    <xf numFmtId="0" fontId="31" fillId="8" borderId="0" xfId="0" applyFont="1" applyFill="1" applyBorder="1" applyAlignment="1">
      <alignment horizontal="center" vertical="center"/>
    </xf>
    <xf numFmtId="0" fontId="32" fillId="8" borderId="0" xfId="0" applyFont="1" applyFill="1" applyBorder="1" applyAlignment="1">
      <alignment horizontal="center" vertical="center"/>
    </xf>
    <xf numFmtId="166" fontId="25" fillId="8" borderId="0" xfId="0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0" fillId="8" borderId="0" xfId="0" applyFill="1"/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170" fontId="17" fillId="4" borderId="6" xfId="1" applyNumberFormat="1" applyFont="1" applyFill="1" applyBorder="1" applyAlignment="1">
      <alignment horizontal="center" vertical="center"/>
    </xf>
    <xf numFmtId="170" fontId="17" fillId="4" borderId="7" xfId="1" applyNumberFormat="1" applyFont="1" applyFill="1" applyBorder="1" applyAlignment="1">
      <alignment horizontal="center" vertical="center"/>
    </xf>
    <xf numFmtId="170" fontId="17" fillId="0" borderId="0" xfId="1" applyNumberFormat="1" applyFont="1" applyFill="1" applyBorder="1" applyAlignment="1">
      <alignment horizontal="center" vertical="center"/>
    </xf>
    <xf numFmtId="170" fontId="17" fillId="4" borderId="8" xfId="1" applyNumberFormat="1" applyFont="1" applyFill="1" applyBorder="1" applyAlignment="1">
      <alignment horizontal="center" vertical="center"/>
    </xf>
    <xf numFmtId="170" fontId="17" fillId="4" borderId="5" xfId="1" applyNumberFormat="1" applyFont="1" applyFill="1" applyBorder="1" applyAlignment="1">
      <alignment horizontal="center" vertical="center"/>
    </xf>
    <xf numFmtId="170" fontId="8" fillId="6" borderId="12" xfId="1" applyNumberFormat="1" applyFont="1" applyFill="1" applyBorder="1" applyAlignment="1">
      <alignment horizontal="center" vertical="center"/>
    </xf>
    <xf numFmtId="170" fontId="8" fillId="6" borderId="13" xfId="1" applyNumberFormat="1" applyFont="1" applyFill="1" applyBorder="1" applyAlignment="1">
      <alignment horizontal="center" vertical="center"/>
    </xf>
    <xf numFmtId="170" fontId="17" fillId="4" borderId="11" xfId="1" applyNumberFormat="1" applyFont="1" applyFill="1" applyBorder="1" applyAlignment="1">
      <alignment horizontal="center" vertical="center"/>
    </xf>
    <xf numFmtId="170" fontId="17" fillId="4" borderId="2" xfId="1" applyNumberFormat="1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center" vertical="center"/>
    </xf>
    <xf numFmtId="164" fontId="30" fillId="8" borderId="0" xfId="1" applyFont="1" applyFill="1" applyBorder="1" applyAlignment="1">
      <alignment horizontal="center" vertical="center" wrapText="1"/>
    </xf>
    <xf numFmtId="164" fontId="12" fillId="8" borderId="0" xfId="1" quotePrefix="1" applyFont="1" applyFill="1" applyBorder="1" applyAlignment="1">
      <alignment horizontal="center" vertical="center"/>
    </xf>
    <xf numFmtId="164" fontId="12" fillId="8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21" fillId="2" borderId="13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170" fontId="15" fillId="6" borderId="12" xfId="1" applyNumberFormat="1" applyFont="1" applyFill="1" applyBorder="1" applyAlignment="1">
      <alignment horizontal="center" vertical="center"/>
    </xf>
    <xf numFmtId="170" fontId="15" fillId="6" borderId="14" xfId="1" applyNumberFormat="1" applyFont="1" applyFill="1" applyBorder="1" applyAlignment="1">
      <alignment horizontal="center" vertical="center"/>
    </xf>
    <xf numFmtId="170" fontId="15" fillId="6" borderId="13" xfId="1" applyNumberFormat="1" applyFont="1" applyFill="1" applyBorder="1" applyAlignment="1">
      <alignment horizontal="center" vertical="center"/>
    </xf>
    <xf numFmtId="170" fontId="8" fillId="0" borderId="0" xfId="1" applyNumberFormat="1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33" fillId="9" borderId="11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33" fillId="9" borderId="2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24" fillId="4" borderId="14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9" fillId="6" borderId="12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3" borderId="8" xfId="2" applyFill="1" applyBorder="1" applyAlignment="1">
      <alignment horizontal="center" vertical="center"/>
    </xf>
    <xf numFmtId="0" fontId="2" fillId="3" borderId="4" xfId="2" applyFill="1" applyBorder="1" applyAlignment="1">
      <alignment horizontal="center" vertical="center"/>
    </xf>
    <xf numFmtId="0" fontId="2" fillId="3" borderId="5" xfId="2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mruColors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509655751469353E-2"/>
          <c:y val="8.7503097407711047E-2"/>
          <c:w val="0.96305625524769101"/>
          <c:h val="0.88503111983747329"/>
        </c:manualLayout>
      </c:layout>
      <c:bubbleChart>
        <c:varyColors val="0"/>
        <c:ser>
          <c:idx val="0"/>
          <c:order val="0"/>
          <c:tx>
            <c:strRef>
              <c:f>'Brand Map'!$AL$202</c:f>
              <c:strCache>
                <c:ptCount val="1"/>
                <c:pt idx="0">
                  <c:v>Enter in Step 2</c:v>
                </c:pt>
              </c:strCache>
            </c:strRef>
          </c:tx>
          <c:spPr>
            <a:solidFill>
              <a:schemeClr val="accent5">
                <a:tint val="3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Map'!$AM$202</c:f>
              <c:numCache>
                <c:formatCode>_(* #,##0.00_);_(* \(#,##0.00\);_(* "-"??_);_(@_)</c:formatCode>
                <c:ptCount val="1"/>
                <c:pt idx="0">
                  <c:v>4.5523754550683373</c:v>
                </c:pt>
              </c:numCache>
            </c:numRef>
          </c:xVal>
          <c:yVal>
            <c:numRef>
              <c:f>'Brand Map'!$AN$202</c:f>
              <c:numCache>
                <c:formatCode>_(* #,##0.00_);_(* \(#,##0.00\);_(* "-"??_);_(@_)</c:formatCode>
                <c:ptCount val="1"/>
                <c:pt idx="0">
                  <c:v>6.8871173629142923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5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0-537C-4903-AA79-E4EC773F0B51}"/>
            </c:ext>
          </c:extLst>
        </c:ser>
        <c:ser>
          <c:idx val="1"/>
          <c:order val="1"/>
          <c:tx>
            <c:strRef>
              <c:f>'Brand Map'!$AL$203</c:f>
              <c:strCache>
                <c:ptCount val="1"/>
              </c:strCache>
            </c:strRef>
          </c:tx>
          <c:spPr>
            <a:solidFill>
              <a:schemeClr val="accent5">
                <a:tint val="4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Map'!$AM$203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Map'!$AN$203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1-537C-4903-AA79-E4EC773F0B51}"/>
            </c:ext>
          </c:extLst>
        </c:ser>
        <c:ser>
          <c:idx val="2"/>
          <c:order val="2"/>
          <c:tx>
            <c:strRef>
              <c:f>'Brand Map'!$AL$204</c:f>
              <c:strCache>
                <c:ptCount val="1"/>
              </c:strCache>
            </c:strRef>
          </c:tx>
          <c:spPr>
            <a:solidFill>
              <a:schemeClr val="accent5">
                <a:tint val="4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Map'!$AM$204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Map'!$AN$204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2-537C-4903-AA79-E4EC773F0B51}"/>
            </c:ext>
          </c:extLst>
        </c:ser>
        <c:ser>
          <c:idx val="3"/>
          <c:order val="3"/>
          <c:tx>
            <c:strRef>
              <c:f>'Brand Map'!$AL$205</c:f>
              <c:strCache>
                <c:ptCount val="1"/>
              </c:strCache>
            </c:strRef>
          </c:tx>
          <c:spPr>
            <a:solidFill>
              <a:schemeClr val="accent5">
                <a:tint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Map'!$AM$205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Map'!$AN$205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3-537C-4903-AA79-E4EC773F0B51}"/>
            </c:ext>
          </c:extLst>
        </c:ser>
        <c:ser>
          <c:idx val="4"/>
          <c:order val="4"/>
          <c:tx>
            <c:strRef>
              <c:f>'Brand Map'!$AL$206</c:f>
              <c:strCache>
                <c:ptCount val="1"/>
              </c:strCache>
            </c:strRef>
          </c:tx>
          <c:spPr>
            <a:solidFill>
              <a:schemeClr val="accent5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Map'!$AM$206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Map'!$AN$206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4-537C-4903-AA79-E4EC773F0B51}"/>
            </c:ext>
          </c:extLst>
        </c:ser>
        <c:ser>
          <c:idx val="5"/>
          <c:order val="5"/>
          <c:tx>
            <c:strRef>
              <c:f>'Brand Map'!$AL$207</c:f>
              <c:strCache>
                <c:ptCount val="1"/>
              </c:strCache>
            </c:strRef>
          </c:tx>
          <c:spPr>
            <a:solidFill>
              <a:schemeClr val="accent5">
                <a:tint val="6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Map'!$AM$207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Map'!$AN$207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5-537C-4903-AA79-E4EC773F0B51}"/>
            </c:ext>
          </c:extLst>
        </c:ser>
        <c:ser>
          <c:idx val="6"/>
          <c:order val="6"/>
          <c:tx>
            <c:strRef>
              <c:f>'Brand Map'!$AL$208</c:f>
              <c:strCache>
                <c:ptCount val="1"/>
              </c:strCache>
            </c:strRef>
          </c:tx>
          <c:spPr>
            <a:solidFill>
              <a:schemeClr val="accent5">
                <a:tint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Map'!$AM$208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Map'!$AN$208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6-537C-4903-AA79-E4EC773F0B51}"/>
            </c:ext>
          </c:extLst>
        </c:ser>
        <c:ser>
          <c:idx val="7"/>
          <c:order val="7"/>
          <c:tx>
            <c:strRef>
              <c:f>'Brand Map'!$AL$209</c:f>
              <c:strCache>
                <c:ptCount val="1"/>
              </c:strCache>
            </c:strRef>
          </c:tx>
          <c:spPr>
            <a:solidFill>
              <a:schemeClr val="accent5">
                <a:tint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Map'!$AM$209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Map'!$AN$209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7-537C-4903-AA79-E4EC773F0B51}"/>
            </c:ext>
          </c:extLst>
        </c:ser>
        <c:ser>
          <c:idx val="8"/>
          <c:order val="8"/>
          <c:tx>
            <c:strRef>
              <c:f>'Brand Map'!$AL$210</c:f>
              <c:strCache>
                <c:ptCount val="1"/>
              </c:strCache>
            </c:strRef>
          </c:tx>
          <c:spPr>
            <a:solidFill>
              <a:schemeClr val="accent5">
                <a:tint val="8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Map'!$AM$210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Map'!$AN$210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8-537C-4903-AA79-E4EC773F0B51}"/>
            </c:ext>
          </c:extLst>
        </c:ser>
        <c:ser>
          <c:idx val="9"/>
          <c:order val="9"/>
          <c:tx>
            <c:strRef>
              <c:f>'Brand Map'!$AL$211</c:f>
              <c:strCache>
                <c:ptCount val="1"/>
              </c:strCache>
            </c:strRef>
          </c:tx>
          <c:spPr>
            <a:solidFill>
              <a:schemeClr val="accent5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Map'!$AM$211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Map'!$AN$211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9-537C-4903-AA79-E4EC773F0B51}"/>
            </c:ext>
          </c:extLst>
        </c:ser>
        <c:ser>
          <c:idx val="10"/>
          <c:order val="10"/>
          <c:tx>
            <c:strRef>
              <c:f>'Brand Map'!$AL$212</c:f>
              <c:strCache>
                <c:ptCount val="1"/>
              </c:strCache>
            </c:strRef>
          </c:tx>
          <c:spPr>
            <a:solidFill>
              <a:schemeClr val="accent5">
                <a:tint val="9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Map'!$AM$212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Map'!$AN$212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A-537C-4903-AA79-E4EC773F0B51}"/>
            </c:ext>
          </c:extLst>
        </c:ser>
        <c:ser>
          <c:idx val="11"/>
          <c:order val="11"/>
          <c:tx>
            <c:strRef>
              <c:f>'Brand Map'!$AL$213</c:f>
              <c:strCache>
                <c:ptCount val="1"/>
              </c:strCache>
            </c:strRef>
          </c:tx>
          <c:spPr>
            <a:solidFill>
              <a:schemeClr val="accent5">
                <a:tint val="9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'Brand Map'!$AM$213</c:f>
              <c:strCache>
                <c:ptCount val="1"/>
                <c:pt idx="0">
                  <c:v>  </c:v>
                </c:pt>
              </c:strCache>
            </c:strRef>
          </c:xVal>
          <c:yVal>
            <c:numRef>
              <c:f>'Brand Map'!$AN$213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B-537C-4903-AA79-E4EC773F0B51}"/>
            </c:ext>
          </c:extLst>
        </c:ser>
        <c:ser>
          <c:idx val="12"/>
          <c:order val="12"/>
          <c:tx>
            <c:strRef>
              <c:f>'Brand Map'!$AL$214</c:f>
              <c:strCache>
                <c:ptCount val="1"/>
              </c:strCache>
            </c:strRef>
          </c:tx>
          <c:spPr>
            <a:solidFill>
              <a:schemeClr val="accent5">
                <a:shade val="9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Map'!$AM$214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Map'!$AN$214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C-537C-4903-AA79-E4EC773F0B51}"/>
            </c:ext>
          </c:extLst>
        </c:ser>
        <c:ser>
          <c:idx val="13"/>
          <c:order val="13"/>
          <c:tx>
            <c:strRef>
              <c:f>'Brand Map'!$AL$215</c:f>
              <c:strCache>
                <c:ptCount val="1"/>
              </c:strCache>
            </c:strRef>
          </c:tx>
          <c:spPr>
            <a:solidFill>
              <a:schemeClr val="accent5">
                <a:shade val="9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Map'!$AM$215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Map'!$AN$215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D-537C-4903-AA79-E4EC773F0B51}"/>
            </c:ext>
          </c:extLst>
        </c:ser>
        <c:ser>
          <c:idx val="14"/>
          <c:order val="14"/>
          <c:tx>
            <c:strRef>
              <c:f>'Brand Map'!$AL$216</c:f>
              <c:strCache>
                <c:ptCount val="1"/>
              </c:strCache>
            </c:strRef>
          </c:tx>
          <c:spPr>
            <a:solidFill>
              <a:schemeClr val="accent5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Map'!$AM$216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Map'!$AN$216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E-537C-4903-AA79-E4EC773F0B51}"/>
            </c:ext>
          </c:extLst>
        </c:ser>
        <c:ser>
          <c:idx val="15"/>
          <c:order val="15"/>
          <c:tx>
            <c:strRef>
              <c:f>'Brand Map'!$AL$217</c:f>
              <c:strCache>
                <c:ptCount val="1"/>
              </c:strCache>
            </c:strRef>
          </c:tx>
          <c:spPr>
            <a:solidFill>
              <a:schemeClr val="accent5">
                <a:shade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Map'!$AM$217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Map'!$AN$217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0F-537C-4903-AA79-E4EC773F0B51}"/>
            </c:ext>
          </c:extLst>
        </c:ser>
        <c:ser>
          <c:idx val="16"/>
          <c:order val="16"/>
          <c:tx>
            <c:strRef>
              <c:f>'Brand Map'!$AL$218</c:f>
              <c:strCache>
                <c:ptCount val="1"/>
              </c:strCache>
            </c:strRef>
          </c:tx>
          <c:spPr>
            <a:solidFill>
              <a:schemeClr val="accent5">
                <a:shade val="74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Map'!$AM$218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Map'!$AN$218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0-537C-4903-AA79-E4EC773F0B51}"/>
            </c:ext>
          </c:extLst>
        </c:ser>
        <c:ser>
          <c:idx val="17"/>
          <c:order val="17"/>
          <c:tx>
            <c:strRef>
              <c:f>'Brand Map'!$AL$219</c:f>
              <c:strCache>
                <c:ptCount val="1"/>
              </c:strCache>
            </c:strRef>
          </c:tx>
          <c:spPr>
            <a:solidFill>
              <a:schemeClr val="accent5">
                <a:shade val="69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Map'!$AM$219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Map'!$AN$219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1-537C-4903-AA79-E4EC773F0B51}"/>
            </c:ext>
          </c:extLst>
        </c:ser>
        <c:ser>
          <c:idx val="18"/>
          <c:order val="18"/>
          <c:tx>
            <c:strRef>
              <c:f>'Brand Map'!$AL$220</c:f>
              <c:strCache>
                <c:ptCount val="1"/>
              </c:strCache>
            </c:strRef>
          </c:tx>
          <c:spPr>
            <a:solidFill>
              <a:schemeClr val="accent5">
                <a:shade val="6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Map'!$AM$220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Map'!$AN$220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2-537C-4903-AA79-E4EC773F0B51}"/>
            </c:ext>
          </c:extLst>
        </c:ser>
        <c:ser>
          <c:idx val="19"/>
          <c:order val="19"/>
          <c:tx>
            <c:strRef>
              <c:f>'Brand Map'!$AL$221</c:f>
              <c:strCache>
                <c:ptCount val="1"/>
              </c:strCache>
            </c:strRef>
          </c:tx>
          <c:spPr>
            <a:solidFill>
              <a:schemeClr val="accent5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Map'!$AM$221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Map'!$AN$221</c:f>
              <c:numCache>
                <c:formatCode>_(* #,##0.00_);_(* \(#,##0.00\);_(* "-"??_);_(@_)</c:formatCode>
                <c:ptCount val="1"/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3-537C-4903-AA79-E4EC773F0B51}"/>
            </c:ext>
          </c:extLst>
        </c:ser>
        <c:ser>
          <c:idx val="20"/>
          <c:order val="20"/>
          <c:tx>
            <c:strRef>
              <c:f>'Brand Map'!$AL$222</c:f>
              <c:strCache>
                <c:ptCount val="1"/>
              </c:strCache>
            </c:strRef>
          </c:tx>
          <c:spPr>
            <a:solidFill>
              <a:schemeClr val="accent5">
                <a:shade val="52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Map'!$AM$222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Map'!$AN$222</c:f>
              <c:numCache>
                <c:formatCode>_(* #,##0.00_);_(* \(#,##0.00\);_(* "-"??_);_(@_)</c:formatCode>
                <c:ptCount val="1"/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4-537C-4903-AA79-E4EC773F0B51}"/>
            </c:ext>
          </c:extLst>
        </c:ser>
        <c:ser>
          <c:idx val="21"/>
          <c:order val="21"/>
          <c:tx>
            <c:strRef>
              <c:f>'Brand Map'!$AL$223</c:f>
              <c:strCache>
                <c:ptCount val="1"/>
              </c:strCache>
            </c:strRef>
          </c:tx>
          <c:spPr>
            <a:solidFill>
              <a:schemeClr val="accent5">
                <a:shade val="4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Map'!$AM$223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Map'!$AN$223</c:f>
              <c:numCache>
                <c:formatCode>_(* #,##0.00_);_(* \(#,##0.00\);_(* "-"??_);_(@_)</c:formatCode>
                <c:ptCount val="1"/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5-537C-4903-AA79-E4EC773F0B51}"/>
            </c:ext>
          </c:extLst>
        </c:ser>
        <c:ser>
          <c:idx val="22"/>
          <c:order val="22"/>
          <c:tx>
            <c:strRef>
              <c:f>'Brand Map'!$AL$224</c:f>
              <c:strCache>
                <c:ptCount val="1"/>
                <c:pt idx="0">
                  <c:v> 12.33 </c:v>
                </c:pt>
              </c:strCache>
            </c:strRef>
          </c:tx>
          <c:spPr>
            <a:solidFill>
              <a:schemeClr val="accent5">
                <a:shade val="41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Map'!$AM$224</c:f>
              <c:numCache>
                <c:formatCode>_(* #,##0.00_);_(* \(#,##0.00\);_(* "-"??_);_(@_)</c:formatCode>
                <c:ptCount val="1"/>
              </c:numCache>
            </c:numRef>
          </c:xVal>
          <c:yVal>
            <c:numRef>
              <c:f>'Brand Map'!$AN$224</c:f>
              <c:numCache>
                <c:formatCode>_(* #,##0.00_);_(* \(#,##0.00\);_(* "-"??_);_(@_)</c:formatCode>
                <c:ptCount val="1"/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6-537C-4903-AA79-E4EC773F0B51}"/>
            </c:ext>
          </c:extLst>
        </c:ser>
        <c:ser>
          <c:idx val="23"/>
          <c:order val="23"/>
          <c:tx>
            <c:strRef>
              <c:f>'Brand Map'!$AL$225</c:f>
              <c:strCache>
                <c:ptCount val="1"/>
                <c:pt idx="0">
                  <c:v> 47.45 </c:v>
                </c:pt>
              </c:strCache>
            </c:strRef>
          </c:tx>
          <c:spPr>
            <a:solidFill>
              <a:schemeClr val="accent5">
                <a:shade val="3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'Brand Map'!$AM$225</c:f>
              <c:numCache>
                <c:formatCode>_(* #,##0.00_);_(* \(#,##0.00\);_(* "-"??_);_(@_)</c:formatCode>
                <c:ptCount val="1"/>
                <c:pt idx="0">
                  <c:v>18.927353212316973</c:v>
                </c:pt>
              </c:numCache>
            </c:numRef>
          </c:xVal>
          <c:yVal>
            <c:numRef>
              <c:f>'Brand Map'!$AN$225</c:f>
              <c:numCache>
                <c:formatCode>_(* #,##0.00_);_(* \(#,##0.00\);_(* "-"??_);_(@_)</c:formatCode>
                <c:ptCount val="1"/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17-537C-4903-AA79-E4EC773F0B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258960384"/>
        <c:axId val="259256704"/>
      </c:bubbleChart>
      <c:valAx>
        <c:axId val="258960384"/>
        <c:scaling>
          <c:orientation val="minMax"/>
          <c:max val="10"/>
          <c:min val="0"/>
        </c:scaling>
        <c:delete val="1"/>
        <c:axPos val="b"/>
        <c:numFmt formatCode="_(* #,##0.00_);_(* \(#,##0.00\);_(* &quot;-&quot;??_);_(@_)" sourceLinked="1"/>
        <c:majorTickMark val="out"/>
        <c:minorTickMark val="none"/>
        <c:tickLblPos val="nextTo"/>
        <c:crossAx val="259256704"/>
        <c:crosses val="autoZero"/>
        <c:crossBetween val="midCat"/>
      </c:valAx>
      <c:valAx>
        <c:axId val="259256704"/>
        <c:scaling>
          <c:orientation val="minMax"/>
          <c:max val="10"/>
          <c:min val="0"/>
        </c:scaling>
        <c:delete val="1"/>
        <c:axPos val="l"/>
        <c:numFmt formatCode="_(* #,##0.00_);_(* \(#,##0.00\);_(* &quot;-&quot;??_);_(@_)" sourceLinked="1"/>
        <c:majorTickMark val="out"/>
        <c:minorTickMark val="none"/>
        <c:tickLblPos val="nextTo"/>
        <c:crossAx val="258960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48</xdr:row>
      <xdr:rowOff>190500</xdr:rowOff>
    </xdr:from>
    <xdr:to>
      <xdr:col>8</xdr:col>
      <xdr:colOff>485775</xdr:colOff>
      <xdr:row>53</xdr:row>
      <xdr:rowOff>104775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857625" y="13935075"/>
          <a:ext cx="2800350" cy="9334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668110</xdr:colOff>
      <xdr:row>57</xdr:row>
      <xdr:rowOff>115660</xdr:rowOff>
    </xdr:from>
    <xdr:to>
      <xdr:col>12</xdr:col>
      <xdr:colOff>36739</xdr:colOff>
      <xdr:row>85</xdr:row>
      <xdr:rowOff>16329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49</xdr:row>
          <xdr:rowOff>83820</xdr:rowOff>
        </xdr:from>
        <xdr:to>
          <xdr:col>8</xdr:col>
          <xdr:colOff>297180</xdr:colOff>
          <xdr:row>52</xdr:row>
          <xdr:rowOff>175260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AU" sz="16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this box to generate your Brand Association Map.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30480</xdr:colOff>
          <xdr:row>72</xdr:row>
          <xdr:rowOff>121920</xdr:rowOff>
        </xdr:from>
        <xdr:to>
          <xdr:col>15</xdr:col>
          <xdr:colOff>373380</xdr:colOff>
          <xdr:row>75</xdr:row>
          <xdr:rowOff>99060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Click here to</a:t>
              </a:r>
              <a:r>
                <a:rPr lang="en-AU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go back</a:t>
              </a:r>
              <a:r>
                <a:rPr lang="en-A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to your data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588508</xdr:colOff>
      <xdr:row>49</xdr:row>
      <xdr:rowOff>129947</xdr:rowOff>
    </xdr:from>
    <xdr:to>
      <xdr:col>11</xdr:col>
      <xdr:colOff>566737</xdr:colOff>
      <xdr:row>52</xdr:row>
      <xdr:rowOff>83683</xdr:rowOff>
    </xdr:to>
    <xdr:sp macro="" textlink="">
      <xdr:nvSpPr>
        <xdr:cNvPr id="7" name="Down Arrow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7686674" y="9578067"/>
          <a:ext cx="504825" cy="22098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197304</xdr:colOff>
      <xdr:row>15</xdr:row>
      <xdr:rowOff>13607</xdr:rowOff>
    </xdr:from>
    <xdr:to>
      <xdr:col>14</xdr:col>
      <xdr:colOff>278946</xdr:colOff>
      <xdr:row>15</xdr:row>
      <xdr:rowOff>299357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429875" y="3394982"/>
          <a:ext cx="707571" cy="2857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542924</xdr:colOff>
      <xdr:row>32</xdr:row>
      <xdr:rowOff>182335</xdr:rowOff>
    </xdr:from>
    <xdr:to>
      <xdr:col>2</xdr:col>
      <xdr:colOff>170087</xdr:colOff>
      <xdr:row>46</xdr:row>
      <xdr:rowOff>170088</xdr:rowOff>
    </xdr:to>
    <xdr:sp macro="" textlink="">
      <xdr:nvSpPr>
        <xdr:cNvPr id="22" name="Down Arrow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60638" y="7053942"/>
          <a:ext cx="559253" cy="275680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327931</xdr:colOff>
      <xdr:row>39</xdr:row>
      <xdr:rowOff>232682</xdr:rowOff>
    </xdr:from>
    <xdr:to>
      <xdr:col>13</xdr:col>
      <xdr:colOff>84362</xdr:colOff>
      <xdr:row>48</xdr:row>
      <xdr:rowOff>115661</xdr:rowOff>
    </xdr:to>
    <xdr:sp macro="" textlink="">
      <xdr:nvSpPr>
        <xdr:cNvPr id="23" name="Down Arrow 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608002" y="8396968"/>
          <a:ext cx="559253" cy="177437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613681</xdr:colOff>
      <xdr:row>50</xdr:row>
      <xdr:rowOff>115660</xdr:rowOff>
    </xdr:from>
    <xdr:to>
      <xdr:col>3</xdr:col>
      <xdr:colOff>1172934</xdr:colOff>
      <xdr:row>54</xdr:row>
      <xdr:rowOff>61232</xdr:rowOff>
    </xdr:to>
    <xdr:sp macro="" textlink="">
      <xdr:nvSpPr>
        <xdr:cNvPr id="24" name="Down Arrow 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008413" y="10599964"/>
          <a:ext cx="559253" cy="68035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0.02645</cdr:x>
      <cdr:y>0.00969</cdr:y>
    </cdr:from>
    <cdr:to>
      <cdr:x>0.96977</cdr:x>
      <cdr:y>0.07364</cdr:y>
    </cdr:to>
    <cdr:sp macro="" textlink="'Brand Map'!$B$11">
      <cdr:nvSpPr>
        <cdr:cNvPr id="2" name="Rectangle 1"/>
        <cdr:cNvSpPr/>
      </cdr:nvSpPr>
      <cdr:spPr>
        <a:xfrm xmlns:a="http://schemas.openxmlformats.org/drawingml/2006/main">
          <a:off x="200025" y="47626"/>
          <a:ext cx="7134225" cy="31432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fld id="{9F8BE615-4CAC-4323-8D8D-446A3DDB51B7}" type="TxLink">
            <a:rPr lang="en-US" sz="1400" b="1" i="0" u="none" strike="noStrike">
              <a:solidFill>
                <a:srgbClr val="000000"/>
              </a:solidFill>
              <a:latin typeface="Calibri"/>
            </a:rPr>
            <a:pPr algn="ctr"/>
            <a:t> </a:t>
          </a:fld>
          <a:endParaRPr lang="en-US" b="1" i="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6</xdr:row>
      <xdr:rowOff>85725</xdr:rowOff>
    </xdr:from>
    <xdr:to>
      <xdr:col>1</xdr:col>
      <xdr:colOff>1400175</xdr:colOff>
      <xdr:row>18</xdr:row>
      <xdr:rowOff>87630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10128885"/>
          <a:ext cx="1209675" cy="22498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1543050</xdr:colOff>
      <xdr:row>8</xdr:row>
      <xdr:rowOff>9525</xdr:rowOff>
    </xdr:from>
    <xdr:to>
      <xdr:col>3</xdr:col>
      <xdr:colOff>661035</xdr:colOff>
      <xdr:row>19</xdr:row>
      <xdr:rowOff>137435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7510" y="10418445"/>
          <a:ext cx="1564005" cy="21929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228600</xdr:colOff>
      <xdr:row>6</xdr:row>
      <xdr:rowOff>109303</xdr:rowOff>
    </xdr:from>
    <xdr:to>
      <xdr:col>6</xdr:col>
      <xdr:colOff>361683</xdr:colOff>
      <xdr:row>17</xdr:row>
      <xdr:rowOff>156211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10152463"/>
          <a:ext cx="2830563" cy="21119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104775</xdr:colOff>
      <xdr:row>7</xdr:row>
      <xdr:rowOff>0</xdr:rowOff>
    </xdr:from>
    <xdr:to>
      <xdr:col>10</xdr:col>
      <xdr:colOff>15620</xdr:colOff>
      <xdr:row>17</xdr:row>
      <xdr:rowOff>156211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5755" y="10226040"/>
          <a:ext cx="1709165" cy="2038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387330</xdr:colOff>
      <xdr:row>3</xdr:row>
      <xdr:rowOff>109416</xdr:rowOff>
    </xdr:from>
    <xdr:to>
      <xdr:col>12</xdr:col>
      <xdr:colOff>28329</xdr:colOff>
      <xdr:row>5</xdr:row>
      <xdr:rowOff>61791</xdr:rowOff>
    </xdr:to>
    <xdr:sp macro="" textlink="">
      <xdr:nvSpPr>
        <xdr:cNvPr id="6" name="Right Arrow 2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428664">
          <a:off x="8776950" y="741876"/>
          <a:ext cx="2048919" cy="318135"/>
        </a:xfrm>
        <a:prstGeom prst="rightArrow">
          <a:avLst/>
        </a:prstGeom>
        <a:solidFill>
          <a:srgbClr val="FFC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12</xdr:col>
      <xdr:colOff>141242</xdr:colOff>
      <xdr:row>31</xdr:row>
      <xdr:rowOff>93801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166360"/>
          <a:ext cx="10329182" cy="825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K_VuKa0GkgM" TargetMode="External"/><Relationship Id="rId7" Type="http://schemas.openxmlformats.org/officeDocument/2006/relationships/ctrlProp" Target="../ctrlProps/ctrlProp2.xml"/><Relationship Id="rId2" Type="http://schemas.openxmlformats.org/officeDocument/2006/relationships/hyperlink" Target="http://www.perceptualmaps.com/" TargetMode="External"/><Relationship Id="rId1" Type="http://schemas.openxmlformats.org/officeDocument/2006/relationships/hyperlink" Target="../../Users/AppData/Local/www.perceptualmaps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D277"/>
  <sheetViews>
    <sheetView showGridLines="0" tabSelected="1" zoomScaleNormal="100" workbookViewId="0">
      <selection activeCell="B2" sqref="B2:P2"/>
    </sheetView>
  </sheetViews>
  <sheetFormatPr defaultColWidth="9.109375" defaultRowHeight="14.4" x14ac:dyDescent="0.3"/>
  <cols>
    <col min="1" max="1" width="3.21875" style="81" customWidth="1"/>
    <col min="2" max="2" width="13.5546875" style="6" customWidth="1"/>
    <col min="3" max="3" width="3.5546875" style="6" customWidth="1"/>
    <col min="4" max="4" width="29.6640625" style="6" customWidth="1"/>
    <col min="5" max="5" width="8.5546875" style="6" customWidth="1"/>
    <col min="6" max="7" width="11.6640625" style="6" customWidth="1"/>
    <col min="8" max="8" width="9.109375" style="6"/>
    <col min="9" max="10" width="11.6640625" style="6" customWidth="1"/>
    <col min="11" max="11" width="9.109375" style="6"/>
    <col min="12" max="13" width="11.6640625" style="6" customWidth="1"/>
    <col min="14" max="14" width="9.109375" style="6"/>
    <col min="15" max="16" width="11.6640625" style="6" customWidth="1"/>
    <col min="17" max="19" width="9.109375" style="6"/>
    <col min="20" max="20" width="9.109375" style="81"/>
    <col min="21" max="21" width="9.109375" style="94"/>
    <col min="22" max="23" width="9.109375" style="95"/>
    <col min="24" max="33" width="9.109375" style="95" customWidth="1"/>
    <col min="34" max="34" width="12.33203125" style="95" customWidth="1"/>
    <col min="35" max="36" width="9.109375" style="95" customWidth="1"/>
    <col min="37" max="38" width="10.5546875" style="95" bestFit="1" customWidth="1"/>
    <col min="39" max="41" width="9.5546875" style="95" bestFit="1" customWidth="1"/>
    <col min="42" max="73" width="9.109375" style="95" customWidth="1"/>
    <col min="74" max="95" width="9.109375" style="94" customWidth="1"/>
    <col min="96" max="100" width="9.109375" style="17" customWidth="1"/>
    <col min="101" max="107" width="9.109375" style="17"/>
    <col min="108" max="16384" width="9.109375" style="6"/>
  </cols>
  <sheetData>
    <row r="1" spans="2:108" s="81" customFormat="1" ht="15" thickBot="1" x14ac:dyDescent="0.35">
      <c r="U1" s="94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</row>
    <row r="2" spans="2:108" ht="29.4" thickBot="1" x14ac:dyDescent="0.35">
      <c r="B2" s="156" t="s">
        <v>79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8"/>
      <c r="Q2" s="81"/>
      <c r="R2" s="81"/>
      <c r="S2" s="81"/>
      <c r="AJ2" s="96"/>
    </row>
    <row r="3" spans="2:108" x14ac:dyDescent="0.3">
      <c r="B3" s="159" t="s">
        <v>41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1"/>
      <c r="Q3" s="81"/>
      <c r="R3" s="81"/>
      <c r="S3" s="81"/>
      <c r="Z3" s="97" t="str">
        <f t="shared" ref="Z3:Z13" si="0">IF(D$18&lt;&gt;"",D$18,"")</f>
        <v>Enter in Step 2</v>
      </c>
      <c r="AA3" s="97" t="str">
        <f t="shared" ref="AA3:AA13" si="1">IF(D19&lt;&gt;"",D19,"")</f>
        <v/>
      </c>
      <c r="AB3" s="95">
        <f>IF(Z3&lt;&gt;"",1,0)</f>
        <v>1</v>
      </c>
      <c r="AC3" s="95">
        <f>IF(AA3&lt;&gt;"",1,0)</f>
        <v>0</v>
      </c>
      <c r="AD3" s="95">
        <f>+AC3+AB3</f>
        <v>1</v>
      </c>
      <c r="AE3" s="97" t="str">
        <f t="shared" ref="AE3:AE10" si="2">IF(D$20&lt;&gt;"",D$20,"")</f>
        <v/>
      </c>
      <c r="AF3" s="97" t="str">
        <f t="shared" ref="AF3:AF10" si="3">IF(D22&lt;&gt;"",D22,"")</f>
        <v/>
      </c>
      <c r="AG3" s="95">
        <f>IF(AE3&lt;&gt;"",1,0)</f>
        <v>0</v>
      </c>
      <c r="AH3" s="95">
        <f>IF(AF3&lt;&gt;"",1,0)</f>
        <v>0</v>
      </c>
      <c r="AI3" s="95">
        <f>+AH3+AG3</f>
        <v>0</v>
      </c>
      <c r="AJ3" s="97" t="str">
        <f>IF(D$22&lt;&gt;"",D$22,"")</f>
        <v/>
      </c>
      <c r="AK3" s="97" t="str">
        <f>IF(D29&lt;&gt;"",D29,"")</f>
        <v/>
      </c>
      <c r="AL3" s="95">
        <f>IF(AJ3&lt;&gt;"",1,0)</f>
        <v>0</v>
      </c>
      <c r="AM3" s="95">
        <f>IF(AK3&lt;&gt;"",1,0)</f>
        <v>0</v>
      </c>
      <c r="AN3" s="95">
        <f>+AM3+AL3</f>
        <v>0</v>
      </c>
    </row>
    <row r="4" spans="2:108" ht="15" thickBot="1" x14ac:dyDescent="0.35">
      <c r="B4" s="239" t="s">
        <v>40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1"/>
      <c r="Q4" s="81"/>
      <c r="R4" s="81"/>
      <c r="S4" s="81"/>
      <c r="Z4" s="97" t="str">
        <f t="shared" si="0"/>
        <v>Enter in Step 2</v>
      </c>
      <c r="AA4" s="97" t="str">
        <f t="shared" si="1"/>
        <v/>
      </c>
      <c r="AB4" s="95">
        <f t="shared" ref="AB4:AB24" si="4">IF(Z4&lt;&gt;"",1,0)</f>
        <v>1</v>
      </c>
      <c r="AC4" s="95">
        <f t="shared" ref="AC4:AC24" si="5">IF(AA4&lt;&gt;"",1,0)</f>
        <v>0</v>
      </c>
      <c r="AD4" s="95">
        <f t="shared" ref="AD4:AD24" si="6">+AC4+AB4</f>
        <v>1</v>
      </c>
      <c r="AE4" s="97" t="str">
        <f t="shared" si="2"/>
        <v/>
      </c>
      <c r="AF4" s="97" t="str">
        <f t="shared" si="3"/>
        <v/>
      </c>
      <c r="AG4" s="95">
        <f t="shared" ref="AG4:AG24" si="7">IF(AE4&lt;&gt;"",1,0)</f>
        <v>0</v>
      </c>
      <c r="AH4" s="95">
        <f t="shared" ref="AH4:AH24" si="8">IF(AF4&lt;&gt;"",1,0)</f>
        <v>0</v>
      </c>
      <c r="AI4" s="95">
        <f t="shared" ref="AI4:AI24" si="9">+AH4+AG4</f>
        <v>0</v>
      </c>
      <c r="AJ4" s="97" t="str">
        <f t="shared" ref="AJ4:AJ9" si="10">IF(D$23&lt;&gt;"",D$23,"")</f>
        <v/>
      </c>
      <c r="AK4" s="97" t="str">
        <f t="shared" ref="AK4:AK9" si="11">IF(D24&lt;&gt;"",D24,"")</f>
        <v/>
      </c>
      <c r="AL4" s="95">
        <f t="shared" ref="AL4:AL24" si="12">IF(AJ4&lt;&gt;"",1,0)</f>
        <v>0</v>
      </c>
      <c r="AM4" s="95">
        <f t="shared" ref="AM4:AM24" si="13">IF(AK4&lt;&gt;"",1,0)</f>
        <v>0</v>
      </c>
      <c r="AN4" s="95">
        <f t="shared" ref="AN4:AN24" si="14">+AM4+AL4</f>
        <v>0</v>
      </c>
    </row>
    <row r="5" spans="2:108" x14ac:dyDescent="0.3">
      <c r="B5" s="165" t="s">
        <v>51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7"/>
      <c r="Q5" s="81"/>
      <c r="R5" s="81"/>
      <c r="S5" s="81"/>
      <c r="Z5" s="97" t="str">
        <f t="shared" si="0"/>
        <v>Enter in Step 2</v>
      </c>
      <c r="AA5" s="97" t="str">
        <f t="shared" si="1"/>
        <v/>
      </c>
      <c r="AB5" s="95">
        <f t="shared" si="4"/>
        <v>1</v>
      </c>
      <c r="AC5" s="95">
        <f t="shared" si="5"/>
        <v>0</v>
      </c>
      <c r="AD5" s="95">
        <f t="shared" si="6"/>
        <v>1</v>
      </c>
      <c r="AE5" s="97" t="str">
        <f t="shared" si="2"/>
        <v/>
      </c>
      <c r="AF5" s="97" t="str">
        <f t="shared" si="3"/>
        <v/>
      </c>
      <c r="AG5" s="95">
        <f t="shared" si="7"/>
        <v>0</v>
      </c>
      <c r="AH5" s="95">
        <f t="shared" si="8"/>
        <v>0</v>
      </c>
      <c r="AI5" s="95">
        <f t="shared" si="9"/>
        <v>0</v>
      </c>
      <c r="AJ5" s="97" t="str">
        <f t="shared" si="10"/>
        <v/>
      </c>
      <c r="AK5" s="97" t="str">
        <f t="shared" si="11"/>
        <v/>
      </c>
      <c r="AL5" s="95">
        <f t="shared" si="12"/>
        <v>0</v>
      </c>
      <c r="AM5" s="95">
        <f t="shared" si="13"/>
        <v>0</v>
      </c>
      <c r="AN5" s="95">
        <f t="shared" si="14"/>
        <v>0</v>
      </c>
    </row>
    <row r="6" spans="2:108" ht="15" thickBot="1" x14ac:dyDescent="0.35">
      <c r="B6" s="162" t="s">
        <v>45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4"/>
      <c r="Q6" s="81"/>
      <c r="R6" s="81"/>
      <c r="S6" s="81"/>
      <c r="Z6" s="97" t="str">
        <f t="shared" si="0"/>
        <v>Enter in Step 2</v>
      </c>
      <c r="AA6" s="97" t="str">
        <f t="shared" si="1"/>
        <v/>
      </c>
      <c r="AB6" s="95">
        <f t="shared" si="4"/>
        <v>1</v>
      </c>
      <c r="AC6" s="95">
        <f t="shared" si="5"/>
        <v>0</v>
      </c>
      <c r="AD6" s="95">
        <f t="shared" si="6"/>
        <v>1</v>
      </c>
      <c r="AE6" s="97" t="str">
        <f t="shared" si="2"/>
        <v/>
      </c>
      <c r="AF6" s="97" t="str">
        <f t="shared" si="3"/>
        <v/>
      </c>
      <c r="AG6" s="95">
        <f t="shared" si="7"/>
        <v>0</v>
      </c>
      <c r="AH6" s="95">
        <f t="shared" si="8"/>
        <v>0</v>
      </c>
      <c r="AI6" s="95">
        <f t="shared" si="9"/>
        <v>0</v>
      </c>
      <c r="AJ6" s="97" t="str">
        <f t="shared" si="10"/>
        <v/>
      </c>
      <c r="AK6" s="97" t="str">
        <f t="shared" si="11"/>
        <v/>
      </c>
      <c r="AL6" s="95">
        <f t="shared" si="12"/>
        <v>0</v>
      </c>
      <c r="AM6" s="95">
        <f t="shared" si="13"/>
        <v>0</v>
      </c>
      <c r="AN6" s="95">
        <f t="shared" si="14"/>
        <v>0</v>
      </c>
    </row>
    <row r="7" spans="2:108" ht="15" thickBot="1" x14ac:dyDescent="0.35">
      <c r="B7" s="18"/>
      <c r="C7" s="168" t="s">
        <v>1</v>
      </c>
      <c r="D7" s="168"/>
      <c r="E7" s="168"/>
      <c r="F7" s="168"/>
      <c r="G7" s="136" t="s">
        <v>2</v>
      </c>
      <c r="H7" s="136"/>
      <c r="I7" s="136"/>
      <c r="J7" s="136"/>
      <c r="K7" s="59" t="s">
        <v>15</v>
      </c>
      <c r="L7" s="19"/>
      <c r="M7" s="19"/>
      <c r="N7" s="19"/>
      <c r="O7" s="20"/>
      <c r="P7" s="21"/>
      <c r="Q7" s="81"/>
      <c r="R7" s="81"/>
      <c r="S7" s="81"/>
      <c r="Z7" s="97" t="str">
        <f t="shared" si="0"/>
        <v>Enter in Step 2</v>
      </c>
      <c r="AA7" s="97" t="str">
        <f t="shared" si="1"/>
        <v/>
      </c>
      <c r="AB7" s="95">
        <f t="shared" si="4"/>
        <v>1</v>
      </c>
      <c r="AC7" s="95">
        <f t="shared" si="5"/>
        <v>0</v>
      </c>
      <c r="AD7" s="95">
        <f t="shared" si="6"/>
        <v>1</v>
      </c>
      <c r="AE7" s="97" t="str">
        <f t="shared" si="2"/>
        <v/>
      </c>
      <c r="AF7" s="97" t="str">
        <f t="shared" si="3"/>
        <v/>
      </c>
      <c r="AG7" s="95">
        <f t="shared" si="7"/>
        <v>0</v>
      </c>
      <c r="AH7" s="95">
        <f t="shared" si="8"/>
        <v>0</v>
      </c>
      <c r="AI7" s="95">
        <f t="shared" si="9"/>
        <v>0</v>
      </c>
      <c r="AJ7" s="97" t="str">
        <f t="shared" si="10"/>
        <v/>
      </c>
      <c r="AK7" s="97" t="str">
        <f t="shared" si="11"/>
        <v/>
      </c>
      <c r="AL7" s="95">
        <f t="shared" si="12"/>
        <v>0</v>
      </c>
      <c r="AM7" s="95">
        <f t="shared" si="13"/>
        <v>0</v>
      </c>
      <c r="AN7" s="95">
        <f t="shared" si="14"/>
        <v>0</v>
      </c>
    </row>
    <row r="8" spans="2:108" x14ac:dyDescent="0.3">
      <c r="B8" s="7" t="s">
        <v>29</v>
      </c>
      <c r="C8" s="7"/>
      <c r="D8" s="7"/>
      <c r="E8" s="7"/>
      <c r="F8" s="7"/>
      <c r="G8" s="22"/>
      <c r="H8" s="22"/>
      <c r="I8" s="22"/>
      <c r="J8" s="22"/>
      <c r="K8" s="7"/>
      <c r="L8" s="7"/>
      <c r="M8" s="7"/>
      <c r="N8" s="7"/>
      <c r="O8" s="7"/>
      <c r="P8" s="7"/>
      <c r="Q8" s="81"/>
      <c r="R8" s="81"/>
      <c r="S8" s="81"/>
      <c r="X8" s="98"/>
      <c r="Z8" s="97" t="str">
        <f t="shared" si="0"/>
        <v>Enter in Step 2</v>
      </c>
      <c r="AA8" s="97" t="str">
        <f t="shared" si="1"/>
        <v/>
      </c>
      <c r="AB8" s="95">
        <f t="shared" si="4"/>
        <v>1</v>
      </c>
      <c r="AC8" s="95">
        <f t="shared" si="5"/>
        <v>0</v>
      </c>
      <c r="AD8" s="95">
        <f t="shared" si="6"/>
        <v>1</v>
      </c>
      <c r="AE8" s="97" t="str">
        <f t="shared" si="2"/>
        <v/>
      </c>
      <c r="AF8" s="97" t="str">
        <f t="shared" si="3"/>
        <v/>
      </c>
      <c r="AG8" s="95">
        <f t="shared" si="7"/>
        <v>0</v>
      </c>
      <c r="AH8" s="95">
        <f t="shared" si="8"/>
        <v>0</v>
      </c>
      <c r="AI8" s="95">
        <f t="shared" si="9"/>
        <v>0</v>
      </c>
      <c r="AJ8" s="97" t="str">
        <f t="shared" si="10"/>
        <v/>
      </c>
      <c r="AK8" s="97" t="str">
        <f t="shared" si="11"/>
        <v/>
      </c>
      <c r="AL8" s="95">
        <f t="shared" si="12"/>
        <v>0</v>
      </c>
      <c r="AM8" s="95">
        <f t="shared" si="13"/>
        <v>0</v>
      </c>
      <c r="AN8" s="95">
        <f t="shared" si="14"/>
        <v>0</v>
      </c>
    </row>
    <row r="9" spans="2:108" ht="15" thickBot="1" x14ac:dyDescent="0.35">
      <c r="Q9" s="81"/>
      <c r="R9" s="81"/>
      <c r="S9" s="81"/>
      <c r="Z9" s="97" t="str">
        <f t="shared" si="0"/>
        <v>Enter in Step 2</v>
      </c>
      <c r="AA9" s="97" t="str">
        <f t="shared" si="1"/>
        <v/>
      </c>
      <c r="AB9" s="95">
        <f t="shared" si="4"/>
        <v>1</v>
      </c>
      <c r="AC9" s="95">
        <f t="shared" si="5"/>
        <v>0</v>
      </c>
      <c r="AD9" s="95">
        <f t="shared" si="6"/>
        <v>1</v>
      </c>
      <c r="AE9" s="97" t="str">
        <f t="shared" si="2"/>
        <v/>
      </c>
      <c r="AF9" s="97" t="str">
        <f t="shared" si="3"/>
        <v/>
      </c>
      <c r="AG9" s="95">
        <f t="shared" si="7"/>
        <v>0</v>
      </c>
      <c r="AH9" s="95">
        <f t="shared" si="8"/>
        <v>0</v>
      </c>
      <c r="AI9" s="95">
        <f t="shared" si="9"/>
        <v>0</v>
      </c>
      <c r="AJ9" s="97" t="str">
        <f t="shared" si="10"/>
        <v/>
      </c>
      <c r="AK9" s="97" t="str">
        <f t="shared" si="11"/>
        <v/>
      </c>
      <c r="AL9" s="95">
        <f t="shared" si="12"/>
        <v>0</v>
      </c>
      <c r="AM9" s="95">
        <f t="shared" si="13"/>
        <v>0</v>
      </c>
      <c r="AN9" s="95">
        <f t="shared" si="14"/>
        <v>0</v>
      </c>
    </row>
    <row r="10" spans="2:108" ht="18.600000000000001" customHeight="1" thickBot="1" x14ac:dyDescent="0.35">
      <c r="B10" s="9" t="s">
        <v>52</v>
      </c>
      <c r="C10" s="153" t="s">
        <v>0</v>
      </c>
      <c r="D10" s="154"/>
      <c r="E10" s="155"/>
      <c r="G10" s="10" t="s">
        <v>53</v>
      </c>
      <c r="H10" s="153" t="s">
        <v>54</v>
      </c>
      <c r="I10" s="154"/>
      <c r="J10" s="154"/>
      <c r="K10" s="155"/>
      <c r="L10" s="23"/>
      <c r="M10" s="23"/>
      <c r="N10" s="23"/>
      <c r="O10" s="23"/>
      <c r="P10" s="23"/>
      <c r="Q10" s="81"/>
      <c r="R10" s="81"/>
      <c r="S10" s="81"/>
      <c r="Z10" s="97" t="str">
        <f t="shared" si="0"/>
        <v>Enter in Step 2</v>
      </c>
      <c r="AA10" s="97" t="str">
        <f t="shared" si="1"/>
        <v/>
      </c>
      <c r="AB10" s="95">
        <f t="shared" si="4"/>
        <v>1</v>
      </c>
      <c r="AC10" s="95">
        <f t="shared" si="5"/>
        <v>0</v>
      </c>
      <c r="AD10" s="95">
        <f t="shared" si="6"/>
        <v>1</v>
      </c>
      <c r="AE10" s="97" t="str">
        <f t="shared" si="2"/>
        <v/>
      </c>
      <c r="AF10" s="97" t="str">
        <f t="shared" si="3"/>
        <v/>
      </c>
      <c r="AG10" s="95">
        <f t="shared" si="7"/>
        <v>0</v>
      </c>
      <c r="AH10" s="95">
        <f t="shared" si="8"/>
        <v>0</v>
      </c>
      <c r="AI10" s="95">
        <f t="shared" si="9"/>
        <v>0</v>
      </c>
      <c r="AJ10" s="97" t="str">
        <f>IF(D$24&lt;&gt;"",D$24,"")</f>
        <v/>
      </c>
      <c r="AK10" s="97" t="str">
        <f>IF(D25&lt;&gt;"",D25,"")</f>
        <v/>
      </c>
      <c r="AL10" s="95">
        <f t="shared" si="12"/>
        <v>0</v>
      </c>
      <c r="AM10" s="95">
        <f t="shared" si="13"/>
        <v>0</v>
      </c>
      <c r="AN10" s="95">
        <f t="shared" si="14"/>
        <v>0</v>
      </c>
    </row>
    <row r="11" spans="2:108" ht="18.600000000000001" thickBot="1" x14ac:dyDescent="0.35">
      <c r="B11" s="150"/>
      <c r="C11" s="151"/>
      <c r="D11" s="151"/>
      <c r="E11" s="152"/>
      <c r="G11" s="150"/>
      <c r="H11" s="151"/>
      <c r="I11" s="151"/>
      <c r="J11" s="151"/>
      <c r="K11" s="152"/>
      <c r="L11" s="2"/>
      <c r="M11" s="2"/>
      <c r="N11" s="2"/>
      <c r="O11" s="2"/>
      <c r="P11" s="2"/>
      <c r="Q11" s="81"/>
      <c r="R11" s="81"/>
      <c r="S11" s="81"/>
      <c r="Z11" s="97" t="str">
        <f t="shared" si="0"/>
        <v>Enter in Step 2</v>
      </c>
      <c r="AA11" s="97" t="str">
        <f t="shared" si="1"/>
        <v/>
      </c>
      <c r="AB11" s="95">
        <f t="shared" si="4"/>
        <v>1</v>
      </c>
      <c r="AC11" s="95">
        <f t="shared" si="5"/>
        <v>0</v>
      </c>
      <c r="AD11" s="95">
        <f t="shared" si="6"/>
        <v>1</v>
      </c>
      <c r="AE11" s="97" t="str">
        <f t="shared" ref="AE11:AE18" si="15">IF(D$21&lt;&gt;"",D$21,"")</f>
        <v/>
      </c>
      <c r="AF11" s="97" t="str">
        <f t="shared" ref="AF11:AF18" si="16">IF(D22&lt;&gt;"",D22,"")</f>
        <v/>
      </c>
      <c r="AG11" s="95">
        <f t="shared" si="7"/>
        <v>0</v>
      </c>
      <c r="AH11" s="95">
        <f t="shared" si="8"/>
        <v>0</v>
      </c>
      <c r="AI11" s="95">
        <f t="shared" si="9"/>
        <v>0</v>
      </c>
      <c r="AJ11" s="97" t="str">
        <f>IF(D$24&lt;&gt;"",D$24,"")</f>
        <v/>
      </c>
      <c r="AK11" s="97" t="str">
        <f>IF(D26&lt;&gt;"",D26,"")</f>
        <v/>
      </c>
      <c r="AL11" s="95">
        <f t="shared" si="12"/>
        <v>0</v>
      </c>
      <c r="AM11" s="95">
        <f t="shared" si="13"/>
        <v>0</v>
      </c>
      <c r="AN11" s="95">
        <f t="shared" si="14"/>
        <v>0</v>
      </c>
    </row>
    <row r="12" spans="2:108" x14ac:dyDescent="0.3"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81"/>
      <c r="R12" s="81"/>
      <c r="S12" s="81"/>
      <c r="X12" s="98"/>
      <c r="Z12" s="97" t="str">
        <f t="shared" si="0"/>
        <v>Enter in Step 2</v>
      </c>
      <c r="AA12" s="97" t="str">
        <f t="shared" si="1"/>
        <v/>
      </c>
      <c r="AB12" s="95">
        <f t="shared" si="4"/>
        <v>1</v>
      </c>
      <c r="AC12" s="95">
        <f t="shared" si="5"/>
        <v>0</v>
      </c>
      <c r="AD12" s="95">
        <f t="shared" si="6"/>
        <v>1</v>
      </c>
      <c r="AE12" s="97" t="str">
        <f t="shared" si="15"/>
        <v/>
      </c>
      <c r="AF12" s="97" t="str">
        <f t="shared" si="16"/>
        <v/>
      </c>
      <c r="AG12" s="95">
        <f t="shared" si="7"/>
        <v>0</v>
      </c>
      <c r="AH12" s="95">
        <f t="shared" si="8"/>
        <v>0</v>
      </c>
      <c r="AI12" s="95">
        <f t="shared" si="9"/>
        <v>0</v>
      </c>
      <c r="AJ12" s="97" t="str">
        <f>IF(D$24&lt;&gt;"",D$24,"")</f>
        <v/>
      </c>
      <c r="AK12" s="97" t="str">
        <f>IF(D27&lt;&gt;"",D27,"")</f>
        <v/>
      </c>
      <c r="AL12" s="95">
        <f t="shared" si="12"/>
        <v>0</v>
      </c>
      <c r="AM12" s="95">
        <f t="shared" si="13"/>
        <v>0</v>
      </c>
      <c r="AN12" s="95">
        <f t="shared" si="14"/>
        <v>0</v>
      </c>
    </row>
    <row r="13" spans="2:108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81"/>
      <c r="R13" s="81"/>
      <c r="S13" s="81"/>
      <c r="X13" s="98"/>
      <c r="Z13" s="97" t="str">
        <f t="shared" si="0"/>
        <v>Enter in Step 2</v>
      </c>
      <c r="AA13" s="97" t="str">
        <f t="shared" si="1"/>
        <v/>
      </c>
      <c r="AB13" s="95">
        <f t="shared" si="4"/>
        <v>1</v>
      </c>
      <c r="AC13" s="95">
        <f t="shared" si="5"/>
        <v>0</v>
      </c>
      <c r="AD13" s="95">
        <f t="shared" si="6"/>
        <v>1</v>
      </c>
      <c r="AE13" s="97" t="str">
        <f t="shared" si="15"/>
        <v/>
      </c>
      <c r="AF13" s="97" t="str">
        <f t="shared" si="16"/>
        <v/>
      </c>
      <c r="AG13" s="95">
        <f t="shared" si="7"/>
        <v>0</v>
      </c>
      <c r="AH13" s="95">
        <f t="shared" si="8"/>
        <v>0</v>
      </c>
      <c r="AI13" s="95">
        <f t="shared" si="9"/>
        <v>0</v>
      </c>
      <c r="AJ13" s="97" t="str">
        <f>IF(D$24&lt;&gt;"",D$24,"")</f>
        <v/>
      </c>
      <c r="AK13" s="97" t="str">
        <f>IF(D28&lt;&gt;"",D28,"")</f>
        <v/>
      </c>
      <c r="AL13" s="95">
        <f t="shared" si="12"/>
        <v>0</v>
      </c>
      <c r="AM13" s="95">
        <f t="shared" si="13"/>
        <v>0</v>
      </c>
      <c r="AN13" s="95">
        <f t="shared" si="14"/>
        <v>0</v>
      </c>
    </row>
    <row r="14" spans="2:108" ht="15" thickBot="1" x14ac:dyDescent="0.35">
      <c r="Q14" s="81"/>
      <c r="R14" s="81"/>
      <c r="S14" s="81"/>
      <c r="Z14" s="97" t="str">
        <f t="shared" ref="Z14:Z23" si="17">IF(D$19&lt;&gt;"",D$19,"")</f>
        <v/>
      </c>
      <c r="AA14" s="97" t="str">
        <f t="shared" ref="AA14:AA23" si="18">IF(D20&lt;&gt;"",D20,"")</f>
        <v/>
      </c>
      <c r="AB14" s="95">
        <f t="shared" si="4"/>
        <v>0</v>
      </c>
      <c r="AC14" s="95">
        <f t="shared" si="5"/>
        <v>0</v>
      </c>
      <c r="AD14" s="95">
        <f t="shared" si="6"/>
        <v>0</v>
      </c>
      <c r="AE14" s="97" t="str">
        <f t="shared" si="15"/>
        <v/>
      </c>
      <c r="AF14" s="97" t="str">
        <f t="shared" si="16"/>
        <v/>
      </c>
      <c r="AG14" s="95">
        <f t="shared" si="7"/>
        <v>0</v>
      </c>
      <c r="AH14" s="95">
        <f t="shared" si="8"/>
        <v>0</v>
      </c>
      <c r="AI14" s="95">
        <f t="shared" si="9"/>
        <v>0</v>
      </c>
      <c r="AJ14" s="97" t="str">
        <f>IF(D$24&lt;&gt;"",D$24,"")</f>
        <v/>
      </c>
      <c r="AK14" s="97" t="str">
        <f>IF(D29&lt;&gt;"",D29,"")</f>
        <v/>
      </c>
      <c r="AL14" s="95">
        <f t="shared" si="12"/>
        <v>0</v>
      </c>
      <c r="AM14" s="95">
        <f t="shared" si="13"/>
        <v>0</v>
      </c>
      <c r="AN14" s="95">
        <f t="shared" si="14"/>
        <v>0</v>
      </c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24"/>
      <c r="CS14" s="24"/>
      <c r="CT14" s="24"/>
      <c r="CU14" s="24"/>
      <c r="CV14" s="24"/>
      <c r="CW14" s="24"/>
      <c r="CX14" s="24"/>
      <c r="CY14" s="24"/>
    </row>
    <row r="15" spans="2:108" ht="37.5" customHeight="1" thickBot="1" x14ac:dyDescent="0.35">
      <c r="B15" s="3" t="s">
        <v>55</v>
      </c>
      <c r="C15" s="180" t="s">
        <v>71</v>
      </c>
      <c r="D15" s="181"/>
      <c r="E15" s="153" t="s">
        <v>57</v>
      </c>
      <c r="F15" s="154"/>
      <c r="G15" s="182" t="s">
        <v>58</v>
      </c>
      <c r="H15" s="182"/>
      <c r="I15" s="182"/>
      <c r="J15" s="182"/>
      <c r="K15" s="182"/>
      <c r="L15" s="182"/>
      <c r="M15" s="182"/>
      <c r="N15" s="183"/>
      <c r="O15" s="23"/>
      <c r="P15" s="23"/>
      <c r="Q15" s="81"/>
      <c r="R15" s="81"/>
      <c r="S15" s="81"/>
      <c r="Z15" s="97" t="str">
        <f t="shared" si="17"/>
        <v/>
      </c>
      <c r="AA15" s="97" t="str">
        <f t="shared" si="18"/>
        <v/>
      </c>
      <c r="AB15" s="95">
        <f t="shared" si="4"/>
        <v>0</v>
      </c>
      <c r="AC15" s="95">
        <f t="shared" si="5"/>
        <v>0</v>
      </c>
      <c r="AD15" s="95">
        <f t="shared" si="6"/>
        <v>0</v>
      </c>
      <c r="AE15" s="97" t="str">
        <f t="shared" si="15"/>
        <v/>
      </c>
      <c r="AF15" s="97" t="str">
        <f t="shared" si="16"/>
        <v/>
      </c>
      <c r="AG15" s="95">
        <f t="shared" si="7"/>
        <v>0</v>
      </c>
      <c r="AH15" s="95">
        <f t="shared" si="8"/>
        <v>0</v>
      </c>
      <c r="AI15" s="95">
        <f t="shared" si="9"/>
        <v>0</v>
      </c>
      <c r="AJ15" s="97" t="str">
        <f>IF(D$25&lt;&gt;"",D$25,"")</f>
        <v/>
      </c>
      <c r="AK15" s="97" t="str">
        <f>IF(D26&lt;&gt;"",D26,"")</f>
        <v/>
      </c>
      <c r="AL15" s="95">
        <f t="shared" si="12"/>
        <v>0</v>
      </c>
      <c r="AM15" s="95">
        <f t="shared" si="13"/>
        <v>0</v>
      </c>
      <c r="AN15" s="95">
        <f t="shared" si="14"/>
        <v>0</v>
      </c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24"/>
      <c r="CS15" s="24"/>
      <c r="CT15" s="24"/>
      <c r="CU15" s="24"/>
      <c r="CV15" s="24"/>
      <c r="CW15" s="24"/>
      <c r="CX15" s="24"/>
      <c r="CY15" s="24"/>
      <c r="DB15" s="24"/>
      <c r="DC15" s="24"/>
      <c r="DD15" s="24"/>
    </row>
    <row r="16" spans="2:108" ht="25.8" customHeight="1" thickBot="1" x14ac:dyDescent="0.35">
      <c r="C16" s="176" t="s">
        <v>75</v>
      </c>
      <c r="D16" s="177"/>
      <c r="E16" s="7"/>
      <c r="F16" s="172" t="s">
        <v>59</v>
      </c>
      <c r="G16" s="173"/>
      <c r="H16" s="173"/>
      <c r="I16" s="173"/>
      <c r="J16" s="173"/>
      <c r="K16" s="173"/>
      <c r="L16" s="173"/>
      <c r="M16" s="173"/>
      <c r="N16" s="174"/>
      <c r="O16" s="125" t="s">
        <v>60</v>
      </c>
      <c r="P16" s="126"/>
      <c r="Q16" s="81"/>
      <c r="R16" s="81"/>
      <c r="S16" s="81"/>
      <c r="Z16" s="97" t="str">
        <f t="shared" si="17"/>
        <v/>
      </c>
      <c r="AA16" s="97" t="str">
        <f t="shared" si="18"/>
        <v/>
      </c>
      <c r="AB16" s="95">
        <f t="shared" si="4"/>
        <v>0</v>
      </c>
      <c r="AC16" s="95">
        <f t="shared" si="5"/>
        <v>0</v>
      </c>
      <c r="AD16" s="95">
        <f t="shared" si="6"/>
        <v>0</v>
      </c>
      <c r="AE16" s="97" t="str">
        <f t="shared" si="15"/>
        <v/>
      </c>
      <c r="AF16" s="97" t="str">
        <f t="shared" si="16"/>
        <v/>
      </c>
      <c r="AG16" s="95">
        <f t="shared" si="7"/>
        <v>0</v>
      </c>
      <c r="AH16" s="95">
        <f t="shared" si="8"/>
        <v>0</v>
      </c>
      <c r="AI16" s="95">
        <f t="shared" si="9"/>
        <v>0</v>
      </c>
      <c r="AJ16" s="97" t="str">
        <f>IF(D$25&lt;&gt;"",D$25,"")</f>
        <v/>
      </c>
      <c r="AK16" s="97" t="str">
        <f>IF(D27&lt;&gt;"",D27,"")</f>
        <v/>
      </c>
      <c r="AL16" s="95">
        <f t="shared" si="12"/>
        <v>0</v>
      </c>
      <c r="AM16" s="95">
        <f t="shared" si="13"/>
        <v>0</v>
      </c>
      <c r="AN16" s="95">
        <f t="shared" si="14"/>
        <v>0</v>
      </c>
      <c r="DB16" s="24"/>
      <c r="DC16" s="25"/>
      <c r="DD16" s="25"/>
    </row>
    <row r="17" spans="2:108" ht="30.75" customHeight="1" thickBot="1" x14ac:dyDescent="0.35">
      <c r="C17" s="178" t="s">
        <v>56</v>
      </c>
      <c r="D17" s="179"/>
      <c r="E17" s="4"/>
      <c r="F17" s="169" t="s">
        <v>76</v>
      </c>
      <c r="G17" s="170"/>
      <c r="H17" s="170"/>
      <c r="I17" s="170"/>
      <c r="J17" s="170"/>
      <c r="K17" s="170"/>
      <c r="L17" s="170"/>
      <c r="M17" s="170"/>
      <c r="N17" s="171"/>
      <c r="O17" s="132" t="s">
        <v>39</v>
      </c>
      <c r="P17" s="133"/>
      <c r="Q17" s="81"/>
      <c r="R17" s="81"/>
      <c r="S17" s="81"/>
      <c r="Z17" s="97" t="str">
        <f t="shared" si="17"/>
        <v/>
      </c>
      <c r="AA17" s="97" t="str">
        <f t="shared" si="18"/>
        <v/>
      </c>
      <c r="AB17" s="95">
        <f t="shared" si="4"/>
        <v>0</v>
      </c>
      <c r="AC17" s="95">
        <f t="shared" si="5"/>
        <v>0</v>
      </c>
      <c r="AD17" s="95">
        <f t="shared" si="6"/>
        <v>0</v>
      </c>
      <c r="AE17" s="97" t="str">
        <f t="shared" si="15"/>
        <v/>
      </c>
      <c r="AF17" s="97" t="str">
        <f t="shared" si="16"/>
        <v/>
      </c>
      <c r="AG17" s="95">
        <f t="shared" si="7"/>
        <v>0</v>
      </c>
      <c r="AH17" s="95">
        <f t="shared" si="8"/>
        <v>0</v>
      </c>
      <c r="AI17" s="95">
        <f t="shared" si="9"/>
        <v>0</v>
      </c>
      <c r="AJ17" s="97" t="str">
        <f>IF(D$25&lt;&gt;"",D$25,"")</f>
        <v/>
      </c>
      <c r="AK17" s="97" t="str">
        <f>IF(D28&lt;&gt;"",D28,"")</f>
        <v/>
      </c>
      <c r="AL17" s="95">
        <f t="shared" si="12"/>
        <v>0</v>
      </c>
      <c r="AM17" s="95">
        <f t="shared" si="13"/>
        <v>0</v>
      </c>
      <c r="AN17" s="95">
        <f t="shared" si="14"/>
        <v>0</v>
      </c>
      <c r="DD17" s="17"/>
    </row>
    <row r="18" spans="2:108" ht="15" thickBot="1" x14ac:dyDescent="0.35">
      <c r="B18" s="61" t="s">
        <v>61</v>
      </c>
      <c r="C18" s="62">
        <v>1</v>
      </c>
      <c r="D18" s="60" t="str">
        <f>IF(G11&lt;&gt;"",G11,"Enter in Step 2")</f>
        <v>Enter in Step 2</v>
      </c>
      <c r="F18" s="26" t="str">
        <f>IF(AD3=2,Z3,"")</f>
        <v/>
      </c>
      <c r="G18" s="27" t="str">
        <f>IF(AD3=2,AA3,"")</f>
        <v/>
      </c>
      <c r="H18" s="67"/>
      <c r="I18" s="27" t="str">
        <f>IF(AI3=2,AE3,"")</f>
        <v/>
      </c>
      <c r="J18" s="27" t="str">
        <f>IF(AI3=2,AF3,"")</f>
        <v/>
      </c>
      <c r="K18" s="67"/>
      <c r="L18" s="27" t="str">
        <f>IF(AN3=2,AJ3,"")</f>
        <v/>
      </c>
      <c r="M18" s="27" t="str">
        <f>IF(AN3=2,AK3,"")</f>
        <v/>
      </c>
      <c r="N18" s="70"/>
      <c r="O18" s="134" t="s">
        <v>30</v>
      </c>
      <c r="P18" s="135"/>
      <c r="Q18" s="81"/>
      <c r="R18" s="81"/>
      <c r="S18" s="81"/>
      <c r="Z18" s="97" t="str">
        <f t="shared" si="17"/>
        <v/>
      </c>
      <c r="AA18" s="97" t="str">
        <f t="shared" si="18"/>
        <v/>
      </c>
      <c r="AB18" s="95">
        <f t="shared" si="4"/>
        <v>0</v>
      </c>
      <c r="AC18" s="95">
        <f t="shared" si="5"/>
        <v>0</v>
      </c>
      <c r="AD18" s="95">
        <f t="shared" si="6"/>
        <v>0</v>
      </c>
      <c r="AE18" s="97" t="str">
        <f t="shared" si="15"/>
        <v/>
      </c>
      <c r="AF18" s="97" t="str">
        <f t="shared" si="16"/>
        <v/>
      </c>
      <c r="AG18" s="95">
        <f t="shared" si="7"/>
        <v>0</v>
      </c>
      <c r="AH18" s="95">
        <f t="shared" si="8"/>
        <v>0</v>
      </c>
      <c r="AI18" s="95">
        <f t="shared" si="9"/>
        <v>0</v>
      </c>
      <c r="AJ18" s="97" t="str">
        <f>IF(D$25&lt;&gt;"",D$25,"")</f>
        <v/>
      </c>
      <c r="AK18" s="97" t="str">
        <f>IF(D29&lt;&gt;"",D29,"")</f>
        <v/>
      </c>
      <c r="AL18" s="95">
        <f t="shared" si="12"/>
        <v>0</v>
      </c>
      <c r="AM18" s="95">
        <f t="shared" si="13"/>
        <v>0</v>
      </c>
      <c r="AN18" s="95">
        <f t="shared" si="14"/>
        <v>0</v>
      </c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28"/>
      <c r="CS18" s="28"/>
      <c r="CT18" s="28"/>
      <c r="CU18" s="28"/>
      <c r="CV18" s="28"/>
      <c r="CW18" s="28"/>
      <c r="CX18" s="28"/>
      <c r="CY18" s="28"/>
      <c r="DD18" s="17"/>
    </row>
    <row r="19" spans="2:108" x14ac:dyDescent="0.3">
      <c r="C19" s="63">
        <v>2</v>
      </c>
      <c r="D19" s="65"/>
      <c r="E19" s="1"/>
      <c r="F19" s="29" t="str">
        <f t="shared" ref="F19:F39" si="19">IF(AD4=2,Z4,"")</f>
        <v/>
      </c>
      <c r="G19" s="30" t="str">
        <f t="shared" ref="G19:G39" si="20">IF(AD4=2,AA4,"")</f>
        <v/>
      </c>
      <c r="H19" s="68"/>
      <c r="I19" s="30" t="str">
        <f t="shared" ref="I19:I39" si="21">IF(AI4=2,AE4,"")</f>
        <v/>
      </c>
      <c r="J19" s="30" t="str">
        <f t="shared" ref="J19:J39" si="22">IF(AI4=2,AF4,"")</f>
        <v/>
      </c>
      <c r="K19" s="68"/>
      <c r="L19" s="30" t="str">
        <f t="shared" ref="L19:L39" si="23">IF(AN4=2,AJ4,"")</f>
        <v/>
      </c>
      <c r="M19" s="30" t="str">
        <f t="shared" ref="M19:M39" si="24">IF(AN4=2,AK4,"")</f>
        <v/>
      </c>
      <c r="N19" s="71"/>
      <c r="O19" s="127" t="s">
        <v>31</v>
      </c>
      <c r="P19" s="128"/>
      <c r="Q19" s="81"/>
      <c r="R19" s="81"/>
      <c r="S19" s="81"/>
      <c r="Z19" s="97" t="str">
        <f t="shared" si="17"/>
        <v/>
      </c>
      <c r="AA19" s="97" t="str">
        <f t="shared" si="18"/>
        <v/>
      </c>
      <c r="AB19" s="95">
        <f t="shared" si="4"/>
        <v>0</v>
      </c>
      <c r="AC19" s="95">
        <f t="shared" si="5"/>
        <v>0</v>
      </c>
      <c r="AD19" s="95">
        <f t="shared" si="6"/>
        <v>0</v>
      </c>
      <c r="AE19" s="97" t="str">
        <f t="shared" ref="AE19:AE24" si="25">IF(D$22&lt;&gt;"",D$22,"")</f>
        <v/>
      </c>
      <c r="AF19" s="97" t="str">
        <f t="shared" ref="AF19:AF24" si="26">IF(D23&lt;&gt;"",D23,"")</f>
        <v/>
      </c>
      <c r="AG19" s="95">
        <f t="shared" si="7"/>
        <v>0</v>
      </c>
      <c r="AH19" s="95">
        <f t="shared" si="8"/>
        <v>0</v>
      </c>
      <c r="AI19" s="95">
        <f t="shared" si="9"/>
        <v>0</v>
      </c>
      <c r="AJ19" s="97" t="str">
        <f>IF(D$26&lt;&gt;"",D$26,"")</f>
        <v/>
      </c>
      <c r="AK19" s="97" t="str">
        <f>IF(D27&lt;&gt;"",D27,"")</f>
        <v/>
      </c>
      <c r="AL19" s="95">
        <f t="shared" si="12"/>
        <v>0</v>
      </c>
      <c r="AM19" s="95">
        <f t="shared" si="13"/>
        <v>0</v>
      </c>
      <c r="AN19" s="95">
        <f t="shared" si="14"/>
        <v>0</v>
      </c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28"/>
      <c r="CS19" s="28"/>
      <c r="CT19" s="28"/>
      <c r="CU19" s="28"/>
      <c r="CV19" s="28"/>
      <c r="CW19" s="28"/>
      <c r="CX19" s="28"/>
      <c r="CY19" s="28"/>
      <c r="DA19" s="31"/>
      <c r="DB19" s="32"/>
      <c r="DC19" s="32"/>
      <c r="DD19" s="32"/>
    </row>
    <row r="20" spans="2:108" x14ac:dyDescent="0.3">
      <c r="C20" s="63">
        <v>3</v>
      </c>
      <c r="D20" s="65"/>
      <c r="F20" s="29" t="str">
        <f t="shared" si="19"/>
        <v/>
      </c>
      <c r="G20" s="30" t="str">
        <f t="shared" si="20"/>
        <v/>
      </c>
      <c r="H20" s="68"/>
      <c r="I20" s="30" t="str">
        <f t="shared" si="21"/>
        <v/>
      </c>
      <c r="J20" s="30" t="str">
        <f t="shared" si="22"/>
        <v/>
      </c>
      <c r="K20" s="68"/>
      <c r="L20" s="30" t="str">
        <f t="shared" si="23"/>
        <v/>
      </c>
      <c r="M20" s="30" t="str">
        <f t="shared" si="24"/>
        <v/>
      </c>
      <c r="N20" s="71"/>
      <c r="O20" s="127" t="s">
        <v>32</v>
      </c>
      <c r="P20" s="128"/>
      <c r="Q20" s="81"/>
      <c r="R20" s="81"/>
      <c r="S20" s="81"/>
      <c r="Z20" s="97" t="str">
        <f t="shared" si="17"/>
        <v/>
      </c>
      <c r="AA20" s="97" t="str">
        <f t="shared" si="18"/>
        <v/>
      </c>
      <c r="AB20" s="95">
        <f t="shared" si="4"/>
        <v>0</v>
      </c>
      <c r="AC20" s="95">
        <f t="shared" si="5"/>
        <v>0</v>
      </c>
      <c r="AD20" s="95">
        <f t="shared" si="6"/>
        <v>0</v>
      </c>
      <c r="AE20" s="97" t="str">
        <f t="shared" si="25"/>
        <v/>
      </c>
      <c r="AF20" s="97" t="str">
        <f t="shared" si="26"/>
        <v/>
      </c>
      <c r="AG20" s="95">
        <f t="shared" si="7"/>
        <v>0</v>
      </c>
      <c r="AH20" s="95">
        <f t="shared" si="8"/>
        <v>0</v>
      </c>
      <c r="AI20" s="95">
        <f t="shared" si="9"/>
        <v>0</v>
      </c>
      <c r="AJ20" s="97" t="str">
        <f>IF(D$26&lt;&gt;"",D$26,"")</f>
        <v/>
      </c>
      <c r="AK20" s="97" t="str">
        <f>IF(D28&lt;&gt;"",D28,"")</f>
        <v/>
      </c>
      <c r="AL20" s="95">
        <f t="shared" si="12"/>
        <v>0</v>
      </c>
      <c r="AM20" s="95">
        <f t="shared" si="13"/>
        <v>0</v>
      </c>
      <c r="AN20" s="95">
        <f t="shared" si="14"/>
        <v>0</v>
      </c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28"/>
      <c r="CS20" s="28"/>
      <c r="CT20" s="28"/>
      <c r="CU20" s="28"/>
      <c r="CV20" s="28"/>
      <c r="CW20" s="28"/>
      <c r="CX20" s="28"/>
      <c r="CY20" s="28"/>
      <c r="DA20" s="31"/>
      <c r="DB20" s="32"/>
      <c r="DC20" s="32"/>
      <c r="DD20" s="32"/>
    </row>
    <row r="21" spans="2:108" x14ac:dyDescent="0.3">
      <c r="C21" s="63">
        <v>4</v>
      </c>
      <c r="D21" s="65"/>
      <c r="F21" s="29" t="str">
        <f t="shared" si="19"/>
        <v/>
      </c>
      <c r="G21" s="30" t="str">
        <f t="shared" si="20"/>
        <v/>
      </c>
      <c r="H21" s="68"/>
      <c r="I21" s="30" t="str">
        <f t="shared" si="21"/>
        <v/>
      </c>
      <c r="J21" s="30" t="str">
        <f t="shared" si="22"/>
        <v/>
      </c>
      <c r="K21" s="68"/>
      <c r="L21" s="30" t="str">
        <f t="shared" si="23"/>
        <v/>
      </c>
      <c r="M21" s="30" t="str">
        <f t="shared" si="24"/>
        <v/>
      </c>
      <c r="N21" s="71"/>
      <c r="O21" s="127" t="s">
        <v>33</v>
      </c>
      <c r="P21" s="128"/>
      <c r="Q21" s="84"/>
      <c r="R21" s="84"/>
      <c r="S21" s="84"/>
      <c r="U21" s="102"/>
      <c r="V21" s="102"/>
      <c r="W21" s="102"/>
      <c r="X21" s="102"/>
      <c r="Y21" s="102"/>
      <c r="Z21" s="97" t="str">
        <f t="shared" si="17"/>
        <v/>
      </c>
      <c r="AA21" s="97" t="str">
        <f t="shared" si="18"/>
        <v/>
      </c>
      <c r="AB21" s="95">
        <f t="shared" si="4"/>
        <v>0</v>
      </c>
      <c r="AC21" s="95">
        <f t="shared" si="5"/>
        <v>0</v>
      </c>
      <c r="AD21" s="95">
        <f t="shared" si="6"/>
        <v>0</v>
      </c>
      <c r="AE21" s="97" t="str">
        <f t="shared" si="25"/>
        <v/>
      </c>
      <c r="AF21" s="97" t="str">
        <f t="shared" si="26"/>
        <v/>
      </c>
      <c r="AG21" s="95">
        <f t="shared" si="7"/>
        <v>0</v>
      </c>
      <c r="AH21" s="95">
        <f t="shared" si="8"/>
        <v>0</v>
      </c>
      <c r="AI21" s="95">
        <f t="shared" si="9"/>
        <v>0</v>
      </c>
      <c r="AJ21" s="97" t="str">
        <f>IF(D$26&lt;&gt;"",D$26,"")</f>
        <v/>
      </c>
      <c r="AK21" s="97" t="str">
        <f>IF(D29&lt;&gt;"",D29,"")</f>
        <v/>
      </c>
      <c r="AL21" s="95">
        <f t="shared" si="12"/>
        <v>0</v>
      </c>
      <c r="AM21" s="95">
        <f t="shared" si="13"/>
        <v>0</v>
      </c>
      <c r="AN21" s="95">
        <f t="shared" si="14"/>
        <v>0</v>
      </c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28"/>
      <c r="CS21" s="28"/>
      <c r="CT21" s="28"/>
      <c r="CU21" s="28"/>
      <c r="CV21" s="28"/>
      <c r="CW21" s="28"/>
      <c r="CX21" s="28"/>
      <c r="CY21" s="28"/>
      <c r="CZ21" s="33"/>
      <c r="DA21" s="31"/>
      <c r="DB21" s="32"/>
      <c r="DC21" s="32"/>
      <c r="DD21" s="32"/>
    </row>
    <row r="22" spans="2:108" x14ac:dyDescent="0.3">
      <c r="C22" s="63">
        <v>5</v>
      </c>
      <c r="D22" s="65"/>
      <c r="F22" s="29" t="str">
        <f t="shared" si="19"/>
        <v/>
      </c>
      <c r="G22" s="30" t="str">
        <f t="shared" si="20"/>
        <v/>
      </c>
      <c r="H22" s="68"/>
      <c r="I22" s="30" t="str">
        <f t="shared" si="21"/>
        <v/>
      </c>
      <c r="J22" s="30" t="str">
        <f t="shared" si="22"/>
        <v/>
      </c>
      <c r="K22" s="68"/>
      <c r="L22" s="30" t="str">
        <f t="shared" si="23"/>
        <v/>
      </c>
      <c r="M22" s="30" t="str">
        <f t="shared" si="24"/>
        <v/>
      </c>
      <c r="N22" s="71"/>
      <c r="O22" s="127" t="s">
        <v>34</v>
      </c>
      <c r="P22" s="128"/>
      <c r="Q22" s="84"/>
      <c r="R22" s="84"/>
      <c r="S22" s="84"/>
      <c r="U22" s="102"/>
      <c r="V22" s="102"/>
      <c r="W22" s="102"/>
      <c r="X22" s="102"/>
      <c r="Y22" s="102"/>
      <c r="Z22" s="97" t="str">
        <f t="shared" si="17"/>
        <v/>
      </c>
      <c r="AA22" s="97" t="str">
        <f t="shared" si="18"/>
        <v/>
      </c>
      <c r="AB22" s="95">
        <f t="shared" si="4"/>
        <v>0</v>
      </c>
      <c r="AC22" s="95">
        <f t="shared" si="5"/>
        <v>0</v>
      </c>
      <c r="AD22" s="95">
        <f t="shared" si="6"/>
        <v>0</v>
      </c>
      <c r="AE22" s="97" t="str">
        <f t="shared" si="25"/>
        <v/>
      </c>
      <c r="AF22" s="97" t="str">
        <f t="shared" si="26"/>
        <v/>
      </c>
      <c r="AG22" s="95">
        <f t="shared" si="7"/>
        <v>0</v>
      </c>
      <c r="AH22" s="95">
        <f t="shared" si="8"/>
        <v>0</v>
      </c>
      <c r="AI22" s="95">
        <f t="shared" si="9"/>
        <v>0</v>
      </c>
      <c r="AJ22" s="97" t="str">
        <f>IF(D$27&lt;&gt;"",D$27,"")</f>
        <v/>
      </c>
      <c r="AK22" s="97" t="str">
        <f>IF(D28&lt;&gt;"",D28,"")</f>
        <v/>
      </c>
      <c r="AL22" s="95">
        <f t="shared" si="12"/>
        <v>0</v>
      </c>
      <c r="AM22" s="95">
        <f t="shared" si="13"/>
        <v>0</v>
      </c>
      <c r="AN22" s="95">
        <f t="shared" si="14"/>
        <v>0</v>
      </c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28"/>
      <c r="CS22" s="28"/>
      <c r="CT22" s="28"/>
      <c r="CU22" s="28"/>
      <c r="CV22" s="28"/>
      <c r="CW22" s="28"/>
      <c r="CX22" s="28"/>
      <c r="CY22" s="28"/>
      <c r="CZ22" s="33"/>
      <c r="DA22" s="31"/>
      <c r="DB22" s="32"/>
      <c r="DC22" s="32"/>
      <c r="DD22" s="32"/>
    </row>
    <row r="23" spans="2:108" x14ac:dyDescent="0.3">
      <c r="C23" s="63">
        <v>6</v>
      </c>
      <c r="D23" s="65"/>
      <c r="F23" s="29" t="str">
        <f t="shared" si="19"/>
        <v/>
      </c>
      <c r="G23" s="30" t="str">
        <f t="shared" si="20"/>
        <v/>
      </c>
      <c r="H23" s="68"/>
      <c r="I23" s="30" t="str">
        <f t="shared" si="21"/>
        <v/>
      </c>
      <c r="J23" s="30" t="str">
        <f t="shared" si="22"/>
        <v/>
      </c>
      <c r="K23" s="68"/>
      <c r="L23" s="30" t="str">
        <f t="shared" si="23"/>
        <v/>
      </c>
      <c r="M23" s="30" t="str">
        <f t="shared" si="24"/>
        <v/>
      </c>
      <c r="N23" s="71"/>
      <c r="O23" s="127" t="s">
        <v>35</v>
      </c>
      <c r="P23" s="128"/>
      <c r="Q23" s="93"/>
      <c r="R23" s="93"/>
      <c r="S23" s="93"/>
      <c r="U23" s="103"/>
      <c r="V23" s="104"/>
      <c r="W23" s="104"/>
      <c r="X23" s="104"/>
      <c r="Y23" s="104"/>
      <c r="Z23" s="97" t="str">
        <f t="shared" si="17"/>
        <v/>
      </c>
      <c r="AA23" s="97" t="str">
        <f t="shared" si="18"/>
        <v/>
      </c>
      <c r="AB23" s="95">
        <f t="shared" si="4"/>
        <v>0</v>
      </c>
      <c r="AC23" s="95">
        <f t="shared" si="5"/>
        <v>0</v>
      </c>
      <c r="AD23" s="95">
        <f t="shared" si="6"/>
        <v>0</v>
      </c>
      <c r="AE23" s="97" t="str">
        <f t="shared" si="25"/>
        <v/>
      </c>
      <c r="AF23" s="97" t="str">
        <f t="shared" si="26"/>
        <v/>
      </c>
      <c r="AG23" s="95">
        <f t="shared" si="7"/>
        <v>0</v>
      </c>
      <c r="AH23" s="95">
        <f t="shared" si="8"/>
        <v>0</v>
      </c>
      <c r="AI23" s="95">
        <f t="shared" si="9"/>
        <v>0</v>
      </c>
      <c r="AJ23" s="97" t="str">
        <f>IF(D$27&lt;&gt;"",D$27,"")</f>
        <v/>
      </c>
      <c r="AK23" s="97" t="str">
        <f>IF(D29&lt;&gt;"",D29,"")</f>
        <v/>
      </c>
      <c r="AL23" s="95">
        <f t="shared" si="12"/>
        <v>0</v>
      </c>
      <c r="AM23" s="95">
        <f t="shared" si="13"/>
        <v>0</v>
      </c>
      <c r="AN23" s="95">
        <f t="shared" si="14"/>
        <v>0</v>
      </c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28"/>
      <c r="CS23" s="28"/>
      <c r="CT23" s="28"/>
      <c r="CU23" s="28"/>
      <c r="CV23" s="28"/>
      <c r="CW23" s="28"/>
      <c r="CX23" s="28"/>
      <c r="CY23" s="28"/>
      <c r="CZ23" s="31"/>
      <c r="DA23" s="31"/>
      <c r="DB23" s="32"/>
      <c r="DC23" s="32"/>
      <c r="DD23" s="32"/>
    </row>
    <row r="24" spans="2:108" x14ac:dyDescent="0.3">
      <c r="C24" s="63">
        <v>7</v>
      </c>
      <c r="D24" s="65"/>
      <c r="F24" s="29" t="str">
        <f t="shared" si="19"/>
        <v/>
      </c>
      <c r="G24" s="30" t="str">
        <f t="shared" si="20"/>
        <v/>
      </c>
      <c r="H24" s="68"/>
      <c r="I24" s="30" t="str">
        <f t="shared" si="21"/>
        <v/>
      </c>
      <c r="J24" s="30" t="str">
        <f t="shared" si="22"/>
        <v/>
      </c>
      <c r="K24" s="68"/>
      <c r="L24" s="30" t="str">
        <f t="shared" si="23"/>
        <v/>
      </c>
      <c r="M24" s="30" t="str">
        <f t="shared" si="24"/>
        <v/>
      </c>
      <c r="N24" s="71"/>
      <c r="O24" s="127" t="s">
        <v>36</v>
      </c>
      <c r="P24" s="128"/>
      <c r="Q24" s="93"/>
      <c r="R24" s="93"/>
      <c r="S24" s="93"/>
      <c r="U24" s="104"/>
      <c r="V24" s="104"/>
      <c r="W24" s="104"/>
      <c r="X24" s="104"/>
      <c r="Y24" s="104"/>
      <c r="Z24" s="97" t="str">
        <f>IF(D$20&lt;&gt;"",D$20,"")</f>
        <v/>
      </c>
      <c r="AA24" s="97" t="str">
        <f>IF(D21&lt;&gt;"",D21,"")</f>
        <v/>
      </c>
      <c r="AB24" s="95">
        <f t="shared" si="4"/>
        <v>0</v>
      </c>
      <c r="AC24" s="95">
        <f t="shared" si="5"/>
        <v>0</v>
      </c>
      <c r="AD24" s="95">
        <f t="shared" si="6"/>
        <v>0</v>
      </c>
      <c r="AE24" s="97" t="str">
        <f t="shared" si="25"/>
        <v/>
      </c>
      <c r="AF24" s="97" t="str">
        <f t="shared" si="26"/>
        <v/>
      </c>
      <c r="AG24" s="95">
        <f t="shared" si="7"/>
        <v>0</v>
      </c>
      <c r="AH24" s="95">
        <f t="shared" si="8"/>
        <v>0</v>
      </c>
      <c r="AI24" s="95">
        <f t="shared" si="9"/>
        <v>0</v>
      </c>
      <c r="AJ24" s="97" t="str">
        <f>IF(D$28&lt;&gt;"",D$28,"")</f>
        <v/>
      </c>
      <c r="AK24" s="97" t="str">
        <f>IF(D29&lt;&gt;"",D29,"")</f>
        <v/>
      </c>
      <c r="AL24" s="95">
        <f t="shared" si="12"/>
        <v>0</v>
      </c>
      <c r="AM24" s="95">
        <f t="shared" si="13"/>
        <v>0</v>
      </c>
      <c r="AN24" s="95">
        <f t="shared" si="14"/>
        <v>0</v>
      </c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28"/>
      <c r="CS24" s="28"/>
      <c r="CT24" s="28"/>
      <c r="CU24" s="28"/>
      <c r="CV24" s="28"/>
      <c r="CW24" s="28"/>
      <c r="CX24" s="28"/>
      <c r="CY24" s="28"/>
      <c r="CZ24" s="31"/>
      <c r="DA24" s="31"/>
      <c r="DB24" s="32"/>
      <c r="DC24" s="32"/>
      <c r="DD24" s="32"/>
    </row>
    <row r="25" spans="2:108" x14ac:dyDescent="0.3">
      <c r="C25" s="63">
        <v>8</v>
      </c>
      <c r="D25" s="65"/>
      <c r="F25" s="29" t="str">
        <f t="shared" si="19"/>
        <v/>
      </c>
      <c r="G25" s="30" t="str">
        <f t="shared" si="20"/>
        <v/>
      </c>
      <c r="H25" s="68"/>
      <c r="I25" s="30" t="str">
        <f t="shared" si="21"/>
        <v/>
      </c>
      <c r="J25" s="30" t="str">
        <f t="shared" si="22"/>
        <v/>
      </c>
      <c r="K25" s="68"/>
      <c r="L25" s="30" t="str">
        <f t="shared" si="23"/>
        <v/>
      </c>
      <c r="M25" s="30" t="str">
        <f t="shared" si="24"/>
        <v/>
      </c>
      <c r="N25" s="71"/>
      <c r="O25" s="127" t="s">
        <v>37</v>
      </c>
      <c r="P25" s="128"/>
      <c r="Q25" s="93"/>
      <c r="R25" s="93"/>
      <c r="S25" s="93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5"/>
      <c r="AG25" s="104"/>
      <c r="AH25" s="10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  <c r="BN25" s="96"/>
      <c r="BO25" s="96"/>
      <c r="BP25" s="96"/>
      <c r="BQ25" s="96"/>
      <c r="BR25" s="96"/>
      <c r="BS25" s="96"/>
      <c r="BT25" s="96"/>
      <c r="BU25" s="96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28"/>
      <c r="CS25" s="28"/>
      <c r="CT25" s="28"/>
      <c r="CU25" s="28"/>
      <c r="CV25" s="28"/>
      <c r="CW25" s="28"/>
      <c r="CX25" s="28"/>
      <c r="CY25" s="28"/>
      <c r="CZ25" s="31"/>
      <c r="DA25" s="31"/>
      <c r="DB25" s="32"/>
      <c r="DC25" s="32"/>
      <c r="DD25" s="32"/>
    </row>
    <row r="26" spans="2:108" ht="15" thickBot="1" x14ac:dyDescent="0.35">
      <c r="C26" s="63">
        <v>9</v>
      </c>
      <c r="D26" s="65"/>
      <c r="F26" s="29" t="str">
        <f t="shared" si="19"/>
        <v/>
      </c>
      <c r="G26" s="30" t="str">
        <f t="shared" si="20"/>
        <v/>
      </c>
      <c r="H26" s="68"/>
      <c r="I26" s="30" t="str">
        <f t="shared" si="21"/>
        <v/>
      </c>
      <c r="J26" s="30" t="str">
        <f t="shared" si="22"/>
        <v/>
      </c>
      <c r="K26" s="68"/>
      <c r="L26" s="30" t="str">
        <f t="shared" si="23"/>
        <v/>
      </c>
      <c r="M26" s="30" t="str">
        <f t="shared" si="24"/>
        <v/>
      </c>
      <c r="N26" s="71"/>
      <c r="O26" s="130" t="s">
        <v>38</v>
      </c>
      <c r="P26" s="131"/>
      <c r="Q26" s="93"/>
      <c r="R26" s="93"/>
      <c r="S26" s="93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5"/>
      <c r="AG26" s="104"/>
      <c r="AH26" s="10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28"/>
      <c r="CS26" s="28"/>
      <c r="CT26" s="28"/>
      <c r="CU26" s="28"/>
      <c r="CV26" s="28"/>
      <c r="CW26" s="28"/>
      <c r="CX26" s="28"/>
      <c r="CY26" s="28"/>
      <c r="CZ26" s="31"/>
      <c r="DA26" s="31"/>
      <c r="DB26" s="32"/>
      <c r="DC26" s="32"/>
      <c r="DD26" s="32"/>
    </row>
    <row r="27" spans="2:108" x14ac:dyDescent="0.3">
      <c r="C27" s="63">
        <v>10</v>
      </c>
      <c r="D27" s="65"/>
      <c r="F27" s="29" t="str">
        <f t="shared" si="19"/>
        <v/>
      </c>
      <c r="G27" s="30" t="str">
        <f t="shared" si="20"/>
        <v/>
      </c>
      <c r="H27" s="68"/>
      <c r="I27" s="30" t="str">
        <f t="shared" si="21"/>
        <v/>
      </c>
      <c r="J27" s="30" t="str">
        <f t="shared" si="22"/>
        <v/>
      </c>
      <c r="K27" s="68"/>
      <c r="L27" s="30" t="str">
        <f t="shared" si="23"/>
        <v/>
      </c>
      <c r="M27" s="30" t="str">
        <f t="shared" si="24"/>
        <v/>
      </c>
      <c r="N27" s="71"/>
      <c r="Q27" s="93"/>
      <c r="R27" s="93"/>
      <c r="S27" s="93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5"/>
      <c r="AG27" s="104"/>
      <c r="AH27" s="106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6"/>
      <c r="BM27" s="96"/>
      <c r="BN27" s="96"/>
      <c r="BO27" s="96"/>
      <c r="BP27" s="96"/>
      <c r="BQ27" s="96"/>
      <c r="BR27" s="96"/>
      <c r="BS27" s="96"/>
      <c r="BT27" s="96"/>
      <c r="BU27" s="96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28"/>
      <c r="CS27" s="28"/>
      <c r="CT27" s="28"/>
      <c r="CU27" s="28"/>
      <c r="CV27" s="28"/>
      <c r="CW27" s="28"/>
      <c r="CX27" s="28"/>
      <c r="CY27" s="28"/>
      <c r="CZ27" s="31"/>
      <c r="DA27" s="31"/>
      <c r="DB27" s="32"/>
      <c r="DC27" s="32"/>
      <c r="DD27" s="32"/>
    </row>
    <row r="28" spans="2:108" x14ac:dyDescent="0.3">
      <c r="C28" s="63">
        <v>11</v>
      </c>
      <c r="D28" s="65"/>
      <c r="F28" s="29" t="str">
        <f t="shared" si="19"/>
        <v/>
      </c>
      <c r="G28" s="30" t="str">
        <f t="shared" si="20"/>
        <v/>
      </c>
      <c r="H28" s="68"/>
      <c r="I28" s="30" t="str">
        <f t="shared" si="21"/>
        <v/>
      </c>
      <c r="J28" s="30" t="str">
        <f t="shared" si="22"/>
        <v/>
      </c>
      <c r="K28" s="68"/>
      <c r="L28" s="30" t="str">
        <f t="shared" si="23"/>
        <v/>
      </c>
      <c r="M28" s="30" t="str">
        <f t="shared" si="24"/>
        <v/>
      </c>
      <c r="N28" s="71"/>
      <c r="Q28" s="93"/>
      <c r="R28" s="93"/>
      <c r="S28" s="93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5"/>
      <c r="AG28" s="104"/>
      <c r="AH28" s="10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  <c r="BM28" s="96"/>
      <c r="BN28" s="96"/>
      <c r="BO28" s="96"/>
      <c r="BP28" s="96"/>
      <c r="BQ28" s="96"/>
      <c r="BR28" s="96"/>
      <c r="BS28" s="96"/>
      <c r="BT28" s="96"/>
      <c r="BU28" s="96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28"/>
      <c r="CS28" s="28"/>
      <c r="CT28" s="28"/>
      <c r="CU28" s="28"/>
      <c r="CV28" s="28"/>
      <c r="CW28" s="28"/>
      <c r="CX28" s="28"/>
      <c r="CY28" s="28"/>
      <c r="CZ28" s="31"/>
      <c r="DA28" s="31"/>
      <c r="DB28" s="32"/>
      <c r="DC28" s="32"/>
      <c r="DD28" s="32"/>
    </row>
    <row r="29" spans="2:108" ht="15" thickBot="1" x14ac:dyDescent="0.35">
      <c r="C29" s="64">
        <v>12</v>
      </c>
      <c r="D29" s="66"/>
      <c r="E29" s="1"/>
      <c r="F29" s="29" t="str">
        <f t="shared" si="19"/>
        <v/>
      </c>
      <c r="G29" s="30" t="str">
        <f t="shared" si="20"/>
        <v/>
      </c>
      <c r="H29" s="68"/>
      <c r="I29" s="30" t="str">
        <f t="shared" si="21"/>
        <v/>
      </c>
      <c r="J29" s="30" t="str">
        <f t="shared" si="22"/>
        <v/>
      </c>
      <c r="K29" s="68"/>
      <c r="L29" s="30" t="str">
        <f t="shared" si="23"/>
        <v/>
      </c>
      <c r="M29" s="30" t="str">
        <f t="shared" si="24"/>
        <v/>
      </c>
      <c r="N29" s="71"/>
      <c r="Q29" s="93"/>
      <c r="R29" s="93"/>
      <c r="S29" s="93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5"/>
      <c r="AG29" s="104"/>
      <c r="AH29" s="10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  <c r="BM29" s="96"/>
      <c r="BN29" s="96"/>
      <c r="BO29" s="96"/>
      <c r="BP29" s="96"/>
      <c r="BQ29" s="96"/>
      <c r="BR29" s="96"/>
      <c r="BS29" s="96"/>
      <c r="BT29" s="96"/>
      <c r="BU29" s="96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28"/>
      <c r="CS29" s="28"/>
      <c r="CT29" s="28"/>
      <c r="CU29" s="28"/>
      <c r="CV29" s="28"/>
      <c r="CW29" s="28"/>
      <c r="CX29" s="28"/>
      <c r="CY29" s="28"/>
      <c r="CZ29" s="31"/>
      <c r="DD29" s="17"/>
    </row>
    <row r="30" spans="2:108" x14ac:dyDescent="0.3">
      <c r="C30" s="175"/>
      <c r="D30" s="175"/>
      <c r="E30" s="1"/>
      <c r="F30" s="29" t="str">
        <f t="shared" si="19"/>
        <v/>
      </c>
      <c r="G30" s="30" t="str">
        <f t="shared" si="20"/>
        <v/>
      </c>
      <c r="H30" s="68"/>
      <c r="I30" s="30" t="str">
        <f t="shared" si="21"/>
        <v/>
      </c>
      <c r="J30" s="30" t="str">
        <f t="shared" si="22"/>
        <v/>
      </c>
      <c r="K30" s="68"/>
      <c r="L30" s="30" t="str">
        <f t="shared" si="23"/>
        <v/>
      </c>
      <c r="M30" s="30" t="str">
        <f t="shared" si="24"/>
        <v/>
      </c>
      <c r="N30" s="71"/>
      <c r="Q30" s="93"/>
      <c r="R30" s="93"/>
      <c r="S30" s="93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5"/>
      <c r="AG30" s="104"/>
      <c r="AH30" s="10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28"/>
      <c r="CS30" s="28"/>
      <c r="CT30" s="28"/>
      <c r="CU30" s="28"/>
      <c r="CV30" s="28"/>
      <c r="CW30" s="28"/>
      <c r="CX30" s="28"/>
      <c r="CY30" s="28"/>
      <c r="CZ30" s="31"/>
      <c r="DD30" s="17"/>
    </row>
    <row r="31" spans="2:108" x14ac:dyDescent="0.3">
      <c r="C31" s="129"/>
      <c r="D31" s="129"/>
      <c r="E31" s="11"/>
      <c r="F31" s="29" t="str">
        <f t="shared" si="19"/>
        <v/>
      </c>
      <c r="G31" s="30" t="str">
        <f t="shared" si="20"/>
        <v/>
      </c>
      <c r="H31" s="68"/>
      <c r="I31" s="30" t="str">
        <f t="shared" si="21"/>
        <v/>
      </c>
      <c r="J31" s="30" t="str">
        <f t="shared" si="22"/>
        <v/>
      </c>
      <c r="K31" s="68"/>
      <c r="L31" s="30" t="str">
        <f t="shared" si="23"/>
        <v/>
      </c>
      <c r="M31" s="30" t="str">
        <f t="shared" si="24"/>
        <v/>
      </c>
      <c r="N31" s="71"/>
      <c r="Q31" s="93"/>
      <c r="R31" s="93"/>
      <c r="S31" s="93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5"/>
      <c r="AG31" s="104"/>
      <c r="AH31" s="10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28"/>
      <c r="CS31" s="28"/>
      <c r="CT31" s="28"/>
      <c r="CU31" s="28"/>
      <c r="CV31" s="28"/>
      <c r="CW31" s="28"/>
      <c r="CX31" s="28"/>
      <c r="CY31" s="28"/>
      <c r="CZ31" s="31"/>
      <c r="DD31" s="17"/>
    </row>
    <row r="32" spans="2:108" x14ac:dyDescent="0.3">
      <c r="C32" s="129"/>
      <c r="D32" s="129"/>
      <c r="E32" s="11"/>
      <c r="F32" s="29" t="str">
        <f t="shared" si="19"/>
        <v/>
      </c>
      <c r="G32" s="30" t="str">
        <f t="shared" si="20"/>
        <v/>
      </c>
      <c r="H32" s="68"/>
      <c r="I32" s="30" t="str">
        <f t="shared" si="21"/>
        <v/>
      </c>
      <c r="J32" s="30" t="str">
        <f t="shared" si="22"/>
        <v/>
      </c>
      <c r="K32" s="68"/>
      <c r="L32" s="30" t="str">
        <f t="shared" si="23"/>
        <v/>
      </c>
      <c r="M32" s="30" t="str">
        <f t="shared" si="24"/>
        <v/>
      </c>
      <c r="N32" s="71"/>
      <c r="Q32" s="93"/>
      <c r="R32" s="93"/>
      <c r="S32" s="93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5"/>
      <c r="AG32" s="104"/>
      <c r="AH32" s="10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28"/>
      <c r="CS32" s="28"/>
      <c r="CT32" s="28"/>
      <c r="CU32" s="28"/>
      <c r="CV32" s="28"/>
      <c r="CW32" s="28"/>
      <c r="CX32" s="28"/>
      <c r="CY32" s="28"/>
      <c r="CZ32" s="31"/>
      <c r="DD32" s="17"/>
    </row>
    <row r="33" spans="2:108" x14ac:dyDescent="0.3">
      <c r="C33" s="129"/>
      <c r="D33" s="129"/>
      <c r="E33" s="11"/>
      <c r="F33" s="29" t="str">
        <f t="shared" si="19"/>
        <v/>
      </c>
      <c r="G33" s="30" t="str">
        <f t="shared" si="20"/>
        <v/>
      </c>
      <c r="H33" s="68"/>
      <c r="I33" s="30" t="str">
        <f t="shared" si="21"/>
        <v/>
      </c>
      <c r="J33" s="30" t="str">
        <f t="shared" si="22"/>
        <v/>
      </c>
      <c r="K33" s="68"/>
      <c r="L33" s="30" t="str">
        <f t="shared" si="23"/>
        <v/>
      </c>
      <c r="M33" s="30" t="str">
        <f t="shared" si="24"/>
        <v/>
      </c>
      <c r="N33" s="71"/>
      <c r="Q33" s="93"/>
      <c r="R33" s="93"/>
      <c r="S33" s="93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5"/>
      <c r="AG33" s="104"/>
      <c r="AH33" s="10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6"/>
      <c r="AT33" s="96"/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6"/>
      <c r="BI33" s="96"/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28"/>
      <c r="CS33" s="28"/>
      <c r="CT33" s="28"/>
      <c r="CU33" s="28"/>
      <c r="CV33" s="28"/>
      <c r="CW33" s="28"/>
      <c r="CX33" s="28"/>
      <c r="CY33" s="28"/>
      <c r="CZ33" s="31"/>
      <c r="DD33" s="17"/>
    </row>
    <row r="34" spans="2:108" x14ac:dyDescent="0.3">
      <c r="C34" s="129"/>
      <c r="D34" s="129"/>
      <c r="E34" s="11"/>
      <c r="F34" s="29" t="str">
        <f t="shared" si="19"/>
        <v/>
      </c>
      <c r="G34" s="30" t="str">
        <f t="shared" si="20"/>
        <v/>
      </c>
      <c r="H34" s="68"/>
      <c r="I34" s="30" t="str">
        <f t="shared" si="21"/>
        <v/>
      </c>
      <c r="J34" s="30" t="str">
        <f t="shared" si="22"/>
        <v/>
      </c>
      <c r="K34" s="68"/>
      <c r="L34" s="30" t="str">
        <f t="shared" si="23"/>
        <v/>
      </c>
      <c r="M34" s="30" t="str">
        <f t="shared" si="24"/>
        <v/>
      </c>
      <c r="N34" s="71"/>
      <c r="Q34" s="93"/>
      <c r="R34" s="93"/>
      <c r="S34" s="93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5"/>
      <c r="AG34" s="104"/>
      <c r="AH34" s="10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28"/>
      <c r="CS34" s="28"/>
      <c r="CT34" s="28"/>
      <c r="CU34" s="28"/>
      <c r="CV34" s="28"/>
      <c r="CW34" s="28"/>
      <c r="CX34" s="28"/>
      <c r="CY34" s="28"/>
      <c r="CZ34" s="31"/>
      <c r="DD34" s="17"/>
    </row>
    <row r="35" spans="2:108" x14ac:dyDescent="0.3">
      <c r="C35" s="129"/>
      <c r="D35" s="129"/>
      <c r="E35" s="11"/>
      <c r="F35" s="29" t="str">
        <f t="shared" si="19"/>
        <v/>
      </c>
      <c r="G35" s="30" t="str">
        <f t="shared" si="20"/>
        <v/>
      </c>
      <c r="H35" s="68"/>
      <c r="I35" s="30" t="str">
        <f t="shared" si="21"/>
        <v/>
      </c>
      <c r="J35" s="30" t="str">
        <f t="shared" si="22"/>
        <v/>
      </c>
      <c r="K35" s="68"/>
      <c r="L35" s="30" t="str">
        <f t="shared" si="23"/>
        <v/>
      </c>
      <c r="M35" s="30" t="str">
        <f t="shared" si="24"/>
        <v/>
      </c>
      <c r="N35" s="71"/>
      <c r="O35" s="1"/>
      <c r="P35" s="1"/>
      <c r="Q35" s="93"/>
      <c r="R35" s="93"/>
      <c r="S35" s="93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5"/>
      <c r="AG35" s="104"/>
      <c r="AH35" s="106"/>
      <c r="AI35" s="96"/>
      <c r="AJ35" s="96"/>
      <c r="AK35" s="96"/>
      <c r="AL35" s="96"/>
      <c r="AM35" s="96"/>
      <c r="AN35" s="96"/>
      <c r="AO35" s="96"/>
      <c r="AP35" s="96"/>
      <c r="AQ35" s="96"/>
      <c r="AR35" s="96"/>
      <c r="AS35" s="96"/>
      <c r="AT35" s="96"/>
      <c r="AU35" s="96"/>
      <c r="AV35" s="96"/>
      <c r="AW35" s="96"/>
      <c r="AX35" s="96"/>
      <c r="AY35" s="96"/>
      <c r="AZ35" s="96"/>
      <c r="BA35" s="96"/>
      <c r="BB35" s="96"/>
      <c r="BC35" s="96"/>
      <c r="BD35" s="96"/>
      <c r="BE35" s="96"/>
      <c r="BF35" s="96"/>
      <c r="BG35" s="96"/>
      <c r="BH35" s="96"/>
      <c r="BI35" s="96"/>
      <c r="BJ35" s="96"/>
      <c r="BK35" s="96"/>
      <c r="BL35" s="96"/>
      <c r="BM35" s="96"/>
      <c r="BN35" s="96"/>
      <c r="BO35" s="96"/>
      <c r="BP35" s="96"/>
      <c r="BQ35" s="96"/>
      <c r="BR35" s="96"/>
      <c r="BS35" s="96"/>
      <c r="BT35" s="96"/>
      <c r="BU35" s="96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28"/>
      <c r="CS35" s="28"/>
      <c r="CT35" s="28"/>
      <c r="CU35" s="28"/>
      <c r="CV35" s="28"/>
      <c r="CW35" s="28"/>
      <c r="CX35" s="28"/>
      <c r="CY35" s="28"/>
      <c r="CZ35" s="31"/>
      <c r="DD35" s="17"/>
    </row>
    <row r="36" spans="2:108" x14ac:dyDescent="0.3">
      <c r="C36" s="129"/>
      <c r="D36" s="129"/>
      <c r="E36" s="11"/>
      <c r="F36" s="29" t="str">
        <f t="shared" si="19"/>
        <v/>
      </c>
      <c r="G36" s="30" t="str">
        <f t="shared" si="20"/>
        <v/>
      </c>
      <c r="H36" s="68"/>
      <c r="I36" s="30" t="str">
        <f t="shared" si="21"/>
        <v/>
      </c>
      <c r="J36" s="30" t="str">
        <f t="shared" si="22"/>
        <v/>
      </c>
      <c r="K36" s="68"/>
      <c r="L36" s="30" t="str">
        <f t="shared" si="23"/>
        <v/>
      </c>
      <c r="M36" s="30" t="str">
        <f t="shared" si="24"/>
        <v/>
      </c>
      <c r="N36" s="71"/>
      <c r="O36" s="1"/>
      <c r="P36" s="1"/>
      <c r="Q36" s="93"/>
      <c r="R36" s="93"/>
      <c r="S36" s="93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5"/>
      <c r="AG36" s="104"/>
      <c r="AH36" s="106"/>
      <c r="AI36" s="96"/>
      <c r="AJ36" s="96"/>
      <c r="AK36" s="96"/>
      <c r="AL36" s="96"/>
      <c r="AM36" s="96"/>
      <c r="AN36" s="96"/>
      <c r="AO36" s="96"/>
      <c r="AP36" s="96"/>
      <c r="AQ36" s="96"/>
      <c r="AR36" s="96"/>
      <c r="AS36" s="96"/>
      <c r="AT36" s="96"/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  <c r="BU36" s="96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28"/>
      <c r="CS36" s="28"/>
      <c r="CT36" s="28"/>
      <c r="CU36" s="28"/>
      <c r="CV36" s="28"/>
      <c r="CW36" s="28"/>
      <c r="CX36" s="28"/>
      <c r="CY36" s="28"/>
      <c r="CZ36" s="31"/>
      <c r="DD36" s="17"/>
    </row>
    <row r="37" spans="2:108" x14ac:dyDescent="0.3">
      <c r="C37" s="129"/>
      <c r="D37" s="129"/>
      <c r="E37" s="11"/>
      <c r="F37" s="29" t="str">
        <f t="shared" si="19"/>
        <v/>
      </c>
      <c r="G37" s="30" t="str">
        <f t="shared" si="20"/>
        <v/>
      </c>
      <c r="H37" s="68"/>
      <c r="I37" s="30" t="str">
        <f t="shared" si="21"/>
        <v/>
      </c>
      <c r="J37" s="30" t="str">
        <f t="shared" si="22"/>
        <v/>
      </c>
      <c r="K37" s="68"/>
      <c r="L37" s="30" t="str">
        <f t="shared" si="23"/>
        <v/>
      </c>
      <c r="M37" s="30" t="str">
        <f t="shared" si="24"/>
        <v/>
      </c>
      <c r="N37" s="71"/>
      <c r="O37" s="1"/>
      <c r="P37" s="1"/>
      <c r="Q37" s="93"/>
      <c r="R37" s="93"/>
      <c r="S37" s="93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5"/>
      <c r="AG37" s="104"/>
      <c r="AH37" s="10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28"/>
      <c r="CS37" s="28"/>
      <c r="CT37" s="28"/>
      <c r="CU37" s="28"/>
      <c r="CV37" s="28"/>
      <c r="CW37" s="28"/>
      <c r="CX37" s="28"/>
      <c r="CY37" s="28"/>
      <c r="CZ37" s="31"/>
      <c r="DD37" s="17"/>
    </row>
    <row r="38" spans="2:108" x14ac:dyDescent="0.3">
      <c r="C38" s="129"/>
      <c r="D38" s="129"/>
      <c r="E38" s="11"/>
      <c r="F38" s="29" t="str">
        <f t="shared" si="19"/>
        <v/>
      </c>
      <c r="G38" s="30" t="str">
        <f t="shared" si="20"/>
        <v/>
      </c>
      <c r="H38" s="68"/>
      <c r="I38" s="30" t="str">
        <f t="shared" si="21"/>
        <v/>
      </c>
      <c r="J38" s="30" t="str">
        <f t="shared" si="22"/>
        <v/>
      </c>
      <c r="K38" s="68"/>
      <c r="L38" s="30" t="str">
        <f t="shared" si="23"/>
        <v/>
      </c>
      <c r="M38" s="30" t="str">
        <f t="shared" si="24"/>
        <v/>
      </c>
      <c r="N38" s="71"/>
      <c r="O38" s="1"/>
      <c r="P38" s="1"/>
      <c r="Q38" s="93"/>
      <c r="R38" s="93"/>
      <c r="S38" s="93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5"/>
      <c r="AG38" s="104"/>
      <c r="AH38" s="10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  <c r="BN38" s="96"/>
      <c r="BO38" s="96"/>
      <c r="BP38" s="96"/>
      <c r="BQ38" s="96"/>
      <c r="BR38" s="96"/>
      <c r="BS38" s="96"/>
      <c r="BT38" s="96"/>
      <c r="BU38" s="96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28"/>
      <c r="CS38" s="28"/>
      <c r="CT38" s="28"/>
      <c r="CU38" s="28"/>
      <c r="CV38" s="28"/>
      <c r="CW38" s="28"/>
      <c r="CX38" s="28"/>
      <c r="CY38" s="28"/>
      <c r="CZ38" s="31"/>
      <c r="DD38" s="17"/>
    </row>
    <row r="39" spans="2:108" ht="15" thickBot="1" x14ac:dyDescent="0.35">
      <c r="C39" s="129"/>
      <c r="D39" s="129"/>
      <c r="E39" s="11"/>
      <c r="F39" s="34" t="str">
        <f t="shared" si="19"/>
        <v/>
      </c>
      <c r="G39" s="35" t="str">
        <f t="shared" si="20"/>
        <v/>
      </c>
      <c r="H39" s="69"/>
      <c r="I39" s="35" t="str">
        <f t="shared" si="21"/>
        <v/>
      </c>
      <c r="J39" s="35" t="str">
        <f t="shared" si="22"/>
        <v/>
      </c>
      <c r="K39" s="69"/>
      <c r="L39" s="35" t="str">
        <f t="shared" si="23"/>
        <v/>
      </c>
      <c r="M39" s="35" t="str">
        <f t="shared" si="24"/>
        <v/>
      </c>
      <c r="N39" s="72"/>
      <c r="O39" s="31"/>
      <c r="P39" s="31"/>
      <c r="Q39" s="93"/>
      <c r="R39" s="93"/>
      <c r="S39" s="93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7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  <c r="BN39" s="96"/>
      <c r="BO39" s="96"/>
      <c r="BP39" s="96"/>
      <c r="BQ39" s="96"/>
      <c r="BR39" s="96"/>
      <c r="BS39" s="96"/>
      <c r="BT39" s="96"/>
      <c r="BU39" s="96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28"/>
      <c r="CS39" s="28"/>
      <c r="CT39" s="28"/>
      <c r="CU39" s="28"/>
      <c r="CV39" s="28"/>
      <c r="CW39" s="28"/>
      <c r="CX39" s="28"/>
      <c r="CY39" s="28"/>
      <c r="CZ39" s="31"/>
      <c r="DB39" s="32"/>
      <c r="DD39" s="28"/>
    </row>
    <row r="40" spans="2:108" ht="18.600000000000001" thickBot="1" x14ac:dyDescent="0.35">
      <c r="C40" s="7"/>
      <c r="D40" s="23"/>
      <c r="E40" s="23"/>
      <c r="H40" s="23"/>
      <c r="K40" s="23"/>
      <c r="L40" s="23"/>
      <c r="M40" s="23"/>
      <c r="N40" s="23"/>
      <c r="O40" s="23"/>
      <c r="P40" s="23"/>
      <c r="Q40" s="93"/>
      <c r="R40" s="93"/>
      <c r="S40" s="93"/>
      <c r="T40" s="93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36"/>
      <c r="CS40" s="36"/>
      <c r="CT40" s="36"/>
      <c r="CU40" s="36"/>
      <c r="CV40" s="36"/>
      <c r="CW40" s="28"/>
      <c r="CX40" s="28"/>
      <c r="CY40" s="28"/>
      <c r="CZ40" s="31"/>
      <c r="DD40" s="17"/>
    </row>
    <row r="41" spans="2:108" ht="18.600000000000001" thickBot="1" x14ac:dyDescent="0.35">
      <c r="C41" s="7"/>
      <c r="D41" s="8" t="s">
        <v>63</v>
      </c>
      <c r="E41" s="145" t="s">
        <v>6</v>
      </c>
      <c r="F41" s="184"/>
      <c r="G41" s="184"/>
      <c r="H41" s="184"/>
      <c r="I41" s="184"/>
      <c r="J41" s="184"/>
      <c r="K41" s="184"/>
      <c r="L41" s="146"/>
      <c r="M41" s="74"/>
      <c r="N41" s="74"/>
      <c r="O41" s="74"/>
      <c r="P41" s="74"/>
      <c r="Q41" s="93"/>
      <c r="R41" s="93"/>
      <c r="S41" s="93"/>
      <c r="T41" s="93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31"/>
      <c r="CS41" s="31"/>
      <c r="CT41" s="31"/>
      <c r="CU41" s="31"/>
      <c r="CV41" s="31"/>
      <c r="CW41" s="31"/>
      <c r="CX41" s="31"/>
      <c r="CY41" s="31"/>
      <c r="CZ41" s="31"/>
      <c r="DD41" s="17"/>
    </row>
    <row r="42" spans="2:108" ht="15.75" customHeight="1" thickBot="1" x14ac:dyDescent="0.35">
      <c r="C42" s="7"/>
      <c r="D42" s="7"/>
      <c r="E42" s="185" t="s">
        <v>66</v>
      </c>
      <c r="F42" s="186"/>
      <c r="G42" s="186"/>
      <c r="H42" s="186"/>
      <c r="I42" s="186"/>
      <c r="J42" s="186"/>
      <c r="K42" s="186"/>
      <c r="L42" s="187"/>
      <c r="M42" s="74"/>
      <c r="N42" s="74"/>
      <c r="O42" s="74"/>
      <c r="P42" s="74"/>
      <c r="Q42" s="93"/>
      <c r="R42" s="93"/>
      <c r="S42" s="93"/>
      <c r="T42" s="93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10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24"/>
      <c r="CS42" s="24"/>
      <c r="CT42" s="24"/>
      <c r="CU42" s="24"/>
      <c r="CV42" s="24"/>
      <c r="CW42" s="31"/>
      <c r="CX42" s="31"/>
      <c r="CY42" s="31"/>
      <c r="CZ42" s="31"/>
      <c r="DD42" s="37"/>
    </row>
    <row r="43" spans="2:108" ht="15" thickBot="1" x14ac:dyDescent="0.35">
      <c r="C43" s="7"/>
      <c r="D43" s="7"/>
      <c r="E43" s="205" t="s">
        <v>86</v>
      </c>
      <c r="F43" s="206"/>
      <c r="G43" s="206"/>
      <c r="H43" s="206"/>
      <c r="I43" s="206"/>
      <c r="J43" s="206"/>
      <c r="K43" s="206"/>
      <c r="L43" s="207"/>
      <c r="M43" s="76"/>
      <c r="N43" s="5"/>
      <c r="O43" s="81"/>
      <c r="P43" s="81"/>
      <c r="Q43" s="81"/>
      <c r="R43" s="81"/>
      <c r="S43" s="81"/>
      <c r="AH43" s="110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24"/>
      <c r="CS43" s="24"/>
      <c r="CT43" s="24"/>
      <c r="CU43" s="24"/>
      <c r="CV43" s="24"/>
      <c r="DD43" s="17"/>
    </row>
    <row r="44" spans="2:108" ht="15.6" x14ac:dyDescent="0.3">
      <c r="B44" s="7"/>
      <c r="C44" s="7"/>
      <c r="D44" s="7"/>
      <c r="E44" s="7"/>
      <c r="F44" s="212"/>
      <c r="G44" s="212"/>
      <c r="H44" s="212"/>
      <c r="I44" s="212"/>
      <c r="J44" s="212"/>
      <c r="K44" s="212"/>
      <c r="L44" s="212"/>
      <c r="M44" s="212"/>
      <c r="N44" s="7"/>
      <c r="O44" s="82"/>
      <c r="P44" s="82"/>
      <c r="Q44" s="82"/>
      <c r="R44" s="82"/>
      <c r="S44" s="82"/>
      <c r="T44" s="82"/>
      <c r="DD44" s="17"/>
    </row>
    <row r="45" spans="2:108" ht="18" x14ac:dyDescent="0.3">
      <c r="B45" s="7"/>
      <c r="C45" s="7"/>
      <c r="D45" s="7"/>
      <c r="E45" s="7"/>
      <c r="F45" s="75"/>
      <c r="G45" s="75"/>
      <c r="H45" s="75"/>
      <c r="I45" s="75"/>
      <c r="J45" s="75"/>
      <c r="K45" s="75"/>
      <c r="L45" s="75"/>
      <c r="M45" s="75"/>
      <c r="N45" s="23"/>
      <c r="O45" s="123"/>
      <c r="P45" s="123"/>
      <c r="Q45" s="82"/>
      <c r="R45" s="82"/>
      <c r="S45" s="82"/>
      <c r="T45" s="82"/>
      <c r="U45" s="95"/>
    </row>
    <row r="46" spans="2:108" x14ac:dyDescent="0.3">
      <c r="B46" s="7"/>
      <c r="C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2"/>
      <c r="P46" s="82"/>
      <c r="Q46" s="82"/>
      <c r="R46" s="82"/>
      <c r="S46" s="82"/>
      <c r="T46" s="82"/>
      <c r="U46" s="95"/>
      <c r="AF46" s="111"/>
      <c r="AH46" s="10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28"/>
      <c r="CS46" s="28"/>
      <c r="CT46" s="28"/>
      <c r="CU46" s="28"/>
      <c r="CV46" s="28"/>
    </row>
    <row r="47" spans="2:108" x14ac:dyDescent="0.3">
      <c r="B47" s="7"/>
      <c r="C47" s="7"/>
      <c r="D47" s="2"/>
      <c r="E47" s="7"/>
      <c r="F47" s="7"/>
      <c r="G47" s="7"/>
      <c r="H47" s="7"/>
      <c r="I47" s="7"/>
      <c r="J47" s="7"/>
      <c r="K47" s="7"/>
      <c r="L47" s="7"/>
      <c r="M47" s="7"/>
      <c r="N47" s="7"/>
      <c r="O47" s="82"/>
      <c r="P47" s="82"/>
      <c r="Q47" s="82"/>
      <c r="R47" s="82"/>
      <c r="S47" s="82"/>
      <c r="T47" s="82"/>
      <c r="U47" s="95"/>
      <c r="AE47" s="112"/>
      <c r="AF47" s="111"/>
      <c r="AH47" s="10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6"/>
      <c r="BM47" s="96"/>
      <c r="BN47" s="96"/>
      <c r="BO47" s="96"/>
      <c r="BP47" s="96"/>
      <c r="BQ47" s="96"/>
      <c r="BR47" s="96"/>
      <c r="BS47" s="96"/>
      <c r="BT47" s="96"/>
      <c r="BU47" s="96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28"/>
      <c r="CS47" s="28"/>
      <c r="CT47" s="28"/>
      <c r="CU47" s="28"/>
      <c r="CV47" s="28"/>
    </row>
    <row r="48" spans="2:108" ht="18" x14ac:dyDescent="0.3">
      <c r="B48" s="23"/>
      <c r="C48" s="7"/>
      <c r="E48" s="58"/>
      <c r="F48" s="58"/>
      <c r="G48" s="58"/>
      <c r="H48" s="58"/>
      <c r="I48" s="58"/>
      <c r="J48" s="58"/>
      <c r="K48" s="7"/>
      <c r="L48" s="7"/>
      <c r="M48" s="7"/>
      <c r="N48" s="2"/>
      <c r="O48" s="203"/>
      <c r="P48" s="203"/>
      <c r="Q48" s="203"/>
      <c r="R48" s="203"/>
      <c r="S48" s="203"/>
      <c r="T48" s="203"/>
      <c r="U48" s="95"/>
      <c r="AE48" s="112"/>
      <c r="AF48" s="111"/>
      <c r="AH48" s="10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6"/>
      <c r="BM48" s="96"/>
      <c r="BN48" s="96"/>
      <c r="BO48" s="96"/>
      <c r="BP48" s="96"/>
      <c r="BQ48" s="96"/>
      <c r="BR48" s="96"/>
      <c r="BS48" s="96"/>
      <c r="BT48" s="96"/>
      <c r="BU48" s="96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28"/>
      <c r="CS48" s="28"/>
      <c r="CT48" s="28"/>
      <c r="CU48" s="28"/>
      <c r="CV48" s="28"/>
    </row>
    <row r="49" spans="2:101" ht="15" thickBot="1" x14ac:dyDescent="0.35">
      <c r="B49" s="7"/>
      <c r="C49" s="7"/>
      <c r="D49" s="58"/>
      <c r="E49" s="58"/>
      <c r="F49" s="58"/>
      <c r="G49" s="58"/>
      <c r="H49" s="58"/>
      <c r="I49" s="58"/>
      <c r="J49" s="58"/>
      <c r="K49" s="7"/>
      <c r="L49" s="7"/>
      <c r="M49" s="7"/>
      <c r="N49" s="7"/>
      <c r="O49" s="204"/>
      <c r="P49" s="204"/>
      <c r="Q49" s="204"/>
      <c r="R49" s="204"/>
      <c r="S49" s="204"/>
      <c r="T49" s="204"/>
      <c r="U49" s="95"/>
      <c r="AE49" s="112"/>
      <c r="AF49" s="111"/>
      <c r="AH49" s="10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6"/>
      <c r="BM49" s="96"/>
      <c r="BN49" s="96"/>
      <c r="BO49" s="96"/>
      <c r="BP49" s="96"/>
      <c r="BQ49" s="96"/>
      <c r="BR49" s="96"/>
      <c r="BS49" s="96"/>
      <c r="BT49" s="96"/>
      <c r="BU49" s="96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28"/>
      <c r="CS49" s="28"/>
      <c r="CT49" s="28"/>
      <c r="CU49" s="28"/>
      <c r="CV49" s="28"/>
    </row>
    <row r="50" spans="2:101" ht="18.600000000000001" thickBot="1" x14ac:dyDescent="0.35">
      <c r="B50" s="7"/>
      <c r="C50" s="7"/>
      <c r="D50" s="9" t="s">
        <v>62</v>
      </c>
      <c r="E50" s="58"/>
      <c r="F50" s="58"/>
      <c r="G50" s="58"/>
      <c r="H50" s="58"/>
      <c r="I50" s="58"/>
      <c r="J50" s="58"/>
      <c r="K50" s="7"/>
      <c r="L50" s="7"/>
      <c r="M50" s="7"/>
      <c r="N50" s="7"/>
      <c r="O50" s="204"/>
      <c r="P50" s="204"/>
      <c r="Q50" s="204"/>
      <c r="R50" s="204"/>
      <c r="S50" s="204"/>
      <c r="T50" s="204"/>
      <c r="U50" s="95"/>
      <c r="AE50" s="112"/>
      <c r="AF50" s="111"/>
      <c r="AH50" s="10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/>
      <c r="BR50" s="96"/>
      <c r="BS50" s="96"/>
      <c r="BT50" s="96"/>
      <c r="BU50" s="96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28"/>
      <c r="CS50" s="28"/>
      <c r="CT50" s="28"/>
      <c r="CU50" s="28"/>
      <c r="CV50" s="28"/>
    </row>
    <row r="51" spans="2:101" x14ac:dyDescent="0.3">
      <c r="B51" s="7"/>
      <c r="C51" s="7"/>
      <c r="D51" s="58"/>
      <c r="E51" s="58"/>
      <c r="F51" s="58"/>
      <c r="G51" s="58"/>
      <c r="H51" s="58"/>
      <c r="I51" s="58"/>
      <c r="J51" s="58"/>
      <c r="K51" s="7"/>
      <c r="L51" s="7"/>
      <c r="M51" s="7"/>
      <c r="N51" s="7"/>
      <c r="O51" s="204"/>
      <c r="P51" s="204"/>
      <c r="Q51" s="204"/>
      <c r="R51" s="204"/>
      <c r="S51" s="204"/>
      <c r="T51" s="204"/>
      <c r="AE51" s="112"/>
      <c r="AF51" s="111"/>
      <c r="AH51" s="10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137" t="s">
        <v>44</v>
      </c>
      <c r="AU51" s="137"/>
      <c r="AV51" s="137"/>
      <c r="AW51" s="137"/>
      <c r="AX51" s="137"/>
      <c r="AY51" s="137"/>
      <c r="AZ51" s="137"/>
      <c r="BA51" s="137"/>
      <c r="BB51" s="137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28"/>
      <c r="CS51" s="28"/>
      <c r="CT51" s="28"/>
      <c r="CU51" s="28"/>
      <c r="CV51" s="28"/>
    </row>
    <row r="52" spans="2:101" x14ac:dyDescent="0.3">
      <c r="B52" s="7"/>
      <c r="C52" s="7"/>
      <c r="E52" s="58"/>
      <c r="F52" s="58"/>
      <c r="G52" s="58"/>
      <c r="H52" s="58"/>
      <c r="I52" s="58"/>
      <c r="J52" s="58"/>
      <c r="K52" s="7"/>
      <c r="L52" s="7"/>
      <c r="M52" s="7"/>
      <c r="N52" s="7"/>
      <c r="O52" s="82"/>
      <c r="P52" s="82"/>
      <c r="Q52" s="82"/>
      <c r="R52" s="82"/>
      <c r="S52" s="82"/>
      <c r="T52" s="82"/>
      <c r="AE52" s="112"/>
      <c r="AF52" s="111"/>
      <c r="AH52" s="10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137"/>
      <c r="AU52" s="137"/>
      <c r="AV52" s="137"/>
      <c r="AW52" s="137"/>
      <c r="AX52" s="137"/>
      <c r="AY52" s="137"/>
      <c r="AZ52" s="137"/>
      <c r="BA52" s="137"/>
      <c r="BB52" s="137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28"/>
      <c r="CS52" s="28"/>
      <c r="CT52" s="28"/>
      <c r="CU52" s="28"/>
      <c r="CV52" s="28"/>
    </row>
    <row r="53" spans="2:101" ht="15" thickBot="1" x14ac:dyDescent="0.35">
      <c r="B53" s="7"/>
      <c r="C53" s="7"/>
      <c r="D53" s="58"/>
      <c r="E53" s="58"/>
      <c r="F53" s="58"/>
      <c r="G53" s="58"/>
      <c r="H53" s="58"/>
      <c r="I53" s="58"/>
      <c r="J53" s="58"/>
      <c r="K53" s="7"/>
      <c r="L53" s="7"/>
      <c r="M53" s="7"/>
      <c r="N53" s="7"/>
      <c r="O53" s="82"/>
      <c r="P53" s="82"/>
      <c r="Q53" s="82"/>
      <c r="R53" s="82"/>
      <c r="S53" s="82"/>
      <c r="T53" s="82"/>
      <c r="AE53" s="112"/>
      <c r="AF53" s="111"/>
      <c r="AH53" s="10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137"/>
      <c r="AU53" s="137"/>
      <c r="AV53" s="137"/>
      <c r="AW53" s="137"/>
      <c r="AX53" s="137"/>
      <c r="AY53" s="137"/>
      <c r="AZ53" s="137"/>
      <c r="BA53" s="137"/>
      <c r="BB53" s="137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6"/>
      <c r="BQ53" s="96"/>
      <c r="BR53" s="96"/>
      <c r="BS53" s="96"/>
      <c r="BT53" s="96"/>
      <c r="BU53" s="96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28"/>
      <c r="CS53" s="28"/>
      <c r="CT53" s="28"/>
      <c r="CU53" s="28"/>
      <c r="CV53" s="28"/>
    </row>
    <row r="54" spans="2:101" ht="15" thickBot="1" x14ac:dyDescent="0.35">
      <c r="B54" s="7"/>
      <c r="C54" s="7"/>
      <c r="D54" s="58"/>
      <c r="E54" s="58"/>
      <c r="F54" s="58"/>
      <c r="G54" s="58"/>
      <c r="H54" s="58"/>
      <c r="I54" s="58"/>
      <c r="J54" s="188" t="s">
        <v>81</v>
      </c>
      <c r="K54" s="189"/>
      <c r="L54" s="190"/>
      <c r="M54" s="7"/>
      <c r="N54" s="7"/>
      <c r="O54" s="82"/>
      <c r="P54" s="82"/>
      <c r="Q54" s="82"/>
      <c r="R54" s="82"/>
      <c r="S54" s="82"/>
      <c r="T54" s="82"/>
      <c r="AE54" s="112"/>
      <c r="AF54" s="111"/>
      <c r="AH54" s="10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137"/>
      <c r="AU54" s="137"/>
      <c r="AV54" s="137"/>
      <c r="AW54" s="137"/>
      <c r="AX54" s="137"/>
      <c r="AY54" s="137"/>
      <c r="AZ54" s="137"/>
      <c r="BA54" s="137"/>
      <c r="BB54" s="137"/>
      <c r="BC54" s="96"/>
      <c r="BD54" s="96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96"/>
      <c r="BQ54" s="96"/>
      <c r="BR54" s="96"/>
      <c r="BS54" s="96"/>
      <c r="BT54" s="96"/>
      <c r="BU54" s="96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28"/>
      <c r="CS54" s="28"/>
      <c r="CT54" s="28"/>
      <c r="CU54" s="28"/>
      <c r="CV54" s="28"/>
    </row>
    <row r="55" spans="2:101" ht="15" thickBot="1" x14ac:dyDescent="0.35">
      <c r="B55" s="7"/>
      <c r="C55" s="7"/>
      <c r="D55" s="7"/>
      <c r="E55" s="197" t="s">
        <v>77</v>
      </c>
      <c r="F55" s="198"/>
      <c r="G55" s="198"/>
      <c r="H55" s="198"/>
      <c r="I55" s="199"/>
      <c r="J55" s="191" t="s">
        <v>82</v>
      </c>
      <c r="K55" s="192"/>
      <c r="L55" s="193"/>
      <c r="M55" s="7"/>
      <c r="N55" s="5"/>
      <c r="O55" s="81"/>
      <c r="P55" s="81"/>
      <c r="Q55" s="81"/>
      <c r="R55" s="81"/>
      <c r="S55" s="81"/>
      <c r="AE55" s="112"/>
      <c r="AF55" s="111"/>
      <c r="AH55" s="10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137"/>
      <c r="AU55" s="137"/>
      <c r="AV55" s="137"/>
      <c r="AW55" s="137"/>
      <c r="AX55" s="137"/>
      <c r="AY55" s="137"/>
      <c r="AZ55" s="137"/>
      <c r="BA55" s="137"/>
      <c r="BB55" s="137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6"/>
      <c r="BR55" s="96"/>
      <c r="BS55" s="96"/>
      <c r="BT55" s="96"/>
      <c r="BU55" s="96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28"/>
      <c r="CS55" s="28"/>
      <c r="CT55" s="28"/>
      <c r="CU55" s="28"/>
      <c r="CV55" s="28"/>
    </row>
    <row r="56" spans="2:101" ht="15" thickBot="1" x14ac:dyDescent="0.35">
      <c r="B56" s="7"/>
      <c r="C56" s="208" t="s">
        <v>80</v>
      </c>
      <c r="D56" s="209"/>
      <c r="E56" s="197" t="s">
        <v>78</v>
      </c>
      <c r="F56" s="198"/>
      <c r="G56" s="198"/>
      <c r="H56" s="198"/>
      <c r="I56" s="198"/>
      <c r="J56" s="191" t="s">
        <v>83</v>
      </c>
      <c r="K56" s="192"/>
      <c r="L56" s="193"/>
      <c r="M56" s="7"/>
      <c r="N56" s="5"/>
      <c r="O56" s="82"/>
      <c r="P56" s="82"/>
      <c r="Q56" s="82"/>
      <c r="R56" s="82"/>
      <c r="S56" s="82"/>
      <c r="T56" s="82"/>
      <c r="AE56" s="112"/>
      <c r="AF56" s="111"/>
      <c r="AH56" s="10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101"/>
      <c r="CK56" s="101"/>
      <c r="CL56" s="101"/>
      <c r="CM56" s="101"/>
      <c r="CN56" s="101"/>
      <c r="CO56" s="101"/>
      <c r="CP56" s="101"/>
      <c r="CQ56" s="101"/>
      <c r="CR56" s="28"/>
      <c r="CS56" s="28"/>
      <c r="CT56" s="28"/>
      <c r="CU56" s="28"/>
      <c r="CV56" s="28"/>
    </row>
    <row r="57" spans="2:101" ht="15" thickBot="1" x14ac:dyDescent="0.35">
      <c r="B57" s="7"/>
      <c r="C57" s="210"/>
      <c r="D57" s="211"/>
      <c r="E57" s="200" t="s">
        <v>85</v>
      </c>
      <c r="F57" s="201"/>
      <c r="G57" s="201"/>
      <c r="H57" s="201"/>
      <c r="I57" s="202"/>
      <c r="J57" s="194" t="s">
        <v>84</v>
      </c>
      <c r="K57" s="195"/>
      <c r="L57" s="196"/>
      <c r="N57" s="5"/>
      <c r="O57" s="82"/>
      <c r="P57" s="82"/>
      <c r="Q57" s="82"/>
      <c r="R57" s="82"/>
      <c r="S57" s="82"/>
      <c r="T57" s="82"/>
      <c r="AE57" s="112"/>
      <c r="AF57" s="111"/>
      <c r="AH57" s="10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101"/>
      <c r="CK57" s="101"/>
      <c r="CL57" s="101"/>
      <c r="CM57" s="101"/>
      <c r="CN57" s="101"/>
      <c r="CO57" s="101"/>
      <c r="CP57" s="101"/>
      <c r="CQ57" s="101"/>
      <c r="CR57" s="28"/>
      <c r="CS57" s="28"/>
      <c r="CT57" s="28"/>
      <c r="CU57" s="28"/>
      <c r="CV57" s="28"/>
    </row>
    <row r="58" spans="2:101" ht="15" thickBot="1" x14ac:dyDescent="0.35">
      <c r="B58" s="7"/>
      <c r="C58" s="7"/>
      <c r="K58" s="7"/>
      <c r="L58" s="7"/>
      <c r="M58" s="7"/>
      <c r="N58" s="5"/>
      <c r="O58" s="82"/>
      <c r="P58" s="82"/>
      <c r="Q58" s="82"/>
      <c r="R58" s="82"/>
      <c r="S58" s="82"/>
      <c r="T58" s="82"/>
      <c r="AE58" s="112"/>
      <c r="AH58" s="107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96"/>
      <c r="BQ58" s="96"/>
      <c r="BR58" s="96"/>
      <c r="BS58" s="96"/>
      <c r="BT58" s="96"/>
      <c r="BU58" s="96"/>
      <c r="BV58" s="96"/>
      <c r="BW58" s="96"/>
      <c r="BX58" s="96"/>
      <c r="BY58" s="96"/>
      <c r="BZ58" s="96"/>
      <c r="CA58" s="96"/>
      <c r="CB58" s="96"/>
      <c r="CC58" s="96"/>
      <c r="CD58" s="96"/>
      <c r="CE58" s="96"/>
      <c r="CF58" s="96"/>
      <c r="CG58" s="96"/>
      <c r="CH58" s="96"/>
      <c r="CI58" s="96"/>
      <c r="CJ58" s="101"/>
      <c r="CK58" s="101"/>
      <c r="CL58" s="101"/>
      <c r="CM58" s="101"/>
      <c r="CN58" s="101"/>
      <c r="CO58" s="101"/>
      <c r="CP58" s="101"/>
      <c r="CQ58" s="101"/>
      <c r="CR58" s="28"/>
      <c r="CS58" s="28"/>
      <c r="CT58" s="28"/>
      <c r="CU58" s="28"/>
      <c r="CV58" s="28"/>
    </row>
    <row r="59" spans="2:101" ht="18.600000000000001" thickBot="1" x14ac:dyDescent="0.3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145" t="s">
        <v>70</v>
      </c>
      <c r="O59" s="146"/>
      <c r="P59" s="153" t="s">
        <v>12</v>
      </c>
      <c r="Q59" s="154"/>
      <c r="R59" s="154"/>
      <c r="S59" s="155"/>
      <c r="T59" s="82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9"/>
      <c r="CK59" s="109"/>
      <c r="CL59" s="109"/>
      <c r="CM59" s="109"/>
      <c r="CN59" s="109"/>
      <c r="CO59" s="109"/>
      <c r="CP59" s="109"/>
      <c r="CQ59" s="109"/>
      <c r="CR59" s="36"/>
      <c r="CS59" s="36"/>
      <c r="CT59" s="36"/>
      <c r="CU59" s="36"/>
      <c r="CV59" s="36"/>
      <c r="CW59" s="28"/>
    </row>
    <row r="60" spans="2:101" ht="15.6" x14ac:dyDescent="0.3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147" t="s">
        <v>20</v>
      </c>
      <c r="O60" s="148"/>
      <c r="P60" s="148"/>
      <c r="Q60" s="148"/>
      <c r="R60" s="148"/>
      <c r="S60" s="149"/>
      <c r="T60" s="82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</row>
    <row r="61" spans="2:101" ht="16.2" thickBot="1" x14ac:dyDescent="0.35">
      <c r="B61" s="7"/>
      <c r="C61" s="7"/>
      <c r="D61" s="7"/>
      <c r="E61" s="7"/>
      <c r="F61" s="7"/>
      <c r="G61" s="33"/>
      <c r="H61" s="140"/>
      <c r="I61" s="140"/>
      <c r="J61" s="140"/>
      <c r="K61" s="33"/>
      <c r="L61" s="33"/>
      <c r="M61" s="7"/>
      <c r="N61" s="141" t="s">
        <v>3</v>
      </c>
      <c r="O61" s="142"/>
      <c r="P61" s="142"/>
      <c r="Q61" s="142"/>
      <c r="R61" s="142"/>
      <c r="S61" s="143"/>
      <c r="T61" s="82"/>
      <c r="AG61" s="110"/>
      <c r="AH61" s="110"/>
      <c r="AI61" s="110"/>
      <c r="AJ61" s="110"/>
      <c r="AK61" s="110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</row>
    <row r="62" spans="2:101" ht="15.6" x14ac:dyDescent="0.3">
      <c r="B62" s="7"/>
      <c r="C62" s="7"/>
      <c r="D62" s="33"/>
      <c r="E62" s="7"/>
      <c r="F62" s="7"/>
      <c r="G62" s="7"/>
      <c r="H62" s="7"/>
      <c r="I62" s="7"/>
      <c r="J62" s="7"/>
      <c r="K62" s="140"/>
      <c r="L62" s="140"/>
      <c r="M62" s="140"/>
      <c r="N62" s="12">
        <v>1</v>
      </c>
      <c r="O62" s="77" t="s">
        <v>24</v>
      </c>
      <c r="P62" s="53"/>
      <c r="Q62" s="53"/>
      <c r="R62" s="53"/>
      <c r="S62" s="54"/>
      <c r="T62" s="82"/>
      <c r="AH62" s="102" t="s">
        <v>72</v>
      </c>
      <c r="AI62" s="95" t="str">
        <f>+AH63</f>
        <v>Enter in Step 2</v>
      </c>
      <c r="AJ62" s="95" t="str">
        <f>+AH64</f>
        <v/>
      </c>
      <c r="AK62" s="95" t="str">
        <f>+AH65</f>
        <v/>
      </c>
      <c r="AL62" s="95" t="str">
        <f>+AH66</f>
        <v/>
      </c>
      <c r="AM62" s="95" t="str">
        <f>+AH67</f>
        <v/>
      </c>
      <c r="AN62" s="95" t="str">
        <f>+AH68</f>
        <v/>
      </c>
      <c r="AO62" s="95" t="str">
        <f>+AH69</f>
        <v/>
      </c>
      <c r="AP62" s="95" t="str">
        <f>+AH70</f>
        <v/>
      </c>
      <c r="AQ62" s="95" t="str">
        <f>+AH71</f>
        <v/>
      </c>
      <c r="AR62" s="95" t="str">
        <f>+AH72</f>
        <v/>
      </c>
      <c r="AS62" s="95" t="str">
        <f>+AH73</f>
        <v/>
      </c>
      <c r="AT62" s="95" t="str">
        <f>+AH74</f>
        <v/>
      </c>
      <c r="AY62" s="95" t="str">
        <f>+AI62</f>
        <v>Enter in Step 2</v>
      </c>
      <c r="AZ62" s="95" t="str">
        <f t="shared" ref="AZ62:BD62" si="27">+AJ62</f>
        <v/>
      </c>
      <c r="BA62" s="95" t="str">
        <f t="shared" si="27"/>
        <v/>
      </c>
      <c r="BB62" s="95" t="str">
        <f t="shared" si="27"/>
        <v/>
      </c>
      <c r="BC62" s="95" t="str">
        <f t="shared" si="27"/>
        <v/>
      </c>
      <c r="BD62" s="95" t="str">
        <f t="shared" si="27"/>
        <v/>
      </c>
      <c r="BE62" s="95" t="str">
        <f t="shared" ref="BE62" si="28">+AO62</f>
        <v/>
      </c>
      <c r="BF62" s="95" t="str">
        <f t="shared" ref="BF62" si="29">+AP62</f>
        <v/>
      </c>
      <c r="BG62" s="95" t="str">
        <f t="shared" ref="BG62" si="30">+AQ62</f>
        <v/>
      </c>
      <c r="BH62" s="95" t="str">
        <f t="shared" ref="BH62" si="31">+AR62</f>
        <v/>
      </c>
      <c r="BI62" s="95" t="str">
        <f t="shared" ref="BI62" si="32">+AS62</f>
        <v/>
      </c>
      <c r="BJ62" s="95" t="str">
        <f t="shared" ref="BJ62" si="33">+AT62</f>
        <v/>
      </c>
      <c r="BV62" s="95"/>
      <c r="BW62" s="95"/>
      <c r="BX62" s="95"/>
      <c r="BY62" s="95"/>
      <c r="BZ62" s="95"/>
      <c r="CA62" s="95"/>
      <c r="CB62" s="95"/>
      <c r="CC62" s="95"/>
      <c r="CD62" s="95"/>
      <c r="CE62" s="95"/>
      <c r="CF62" s="95"/>
      <c r="CG62" s="95"/>
      <c r="CH62" s="95"/>
      <c r="CI62" s="95"/>
    </row>
    <row r="63" spans="2:101" ht="15.6" x14ac:dyDescent="0.3">
      <c r="B63" s="7"/>
      <c r="C63" s="7"/>
      <c r="D63" s="7"/>
      <c r="E63" s="33"/>
      <c r="F63" s="33"/>
      <c r="G63" s="33"/>
      <c r="H63" s="7"/>
      <c r="I63" s="7"/>
      <c r="J63" s="7"/>
      <c r="K63" s="7"/>
      <c r="L63" s="7"/>
      <c r="M63" s="7"/>
      <c r="N63" s="13"/>
      <c r="O63" s="78" t="s">
        <v>4</v>
      </c>
      <c r="P63" s="15"/>
      <c r="Q63" s="15"/>
      <c r="R63" s="15"/>
      <c r="S63" s="55"/>
      <c r="T63" s="82"/>
      <c r="AD63" s="95">
        <v>4</v>
      </c>
      <c r="AE63" s="95">
        <v>4</v>
      </c>
      <c r="AG63" s="95">
        <v>1</v>
      </c>
      <c r="AH63" s="95" t="str">
        <f t="shared" ref="AH63:AH74" si="34">IF(D18="","",+D18)</f>
        <v>Enter in Step 2</v>
      </c>
      <c r="AI63" s="96">
        <v>0</v>
      </c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 t="str">
        <f>+AH63</f>
        <v>Enter in Step 2</v>
      </c>
      <c r="AY63" s="96">
        <f>IFERROR((AI63-AI90)^2,"")</f>
        <v>0</v>
      </c>
      <c r="AZ63" s="96">
        <f t="shared" ref="AZ63:BJ74" si="35">IFERROR((AJ63-AJ90)^2,"")</f>
        <v>0</v>
      </c>
      <c r="BA63" s="96">
        <f t="shared" si="35"/>
        <v>0</v>
      </c>
      <c r="BB63" s="96">
        <f t="shared" si="35"/>
        <v>0</v>
      </c>
      <c r="BC63" s="96">
        <f t="shared" si="35"/>
        <v>0</v>
      </c>
      <c r="BD63" s="96">
        <f t="shared" si="35"/>
        <v>0</v>
      </c>
      <c r="BE63" s="96">
        <f t="shared" si="35"/>
        <v>0</v>
      </c>
      <c r="BF63" s="96">
        <f t="shared" si="35"/>
        <v>0</v>
      </c>
      <c r="BG63" s="96">
        <f t="shared" si="35"/>
        <v>0</v>
      </c>
      <c r="BH63" s="96">
        <f t="shared" si="35"/>
        <v>0</v>
      </c>
      <c r="BI63" s="96">
        <f t="shared" si="35"/>
        <v>0</v>
      </c>
      <c r="BJ63" s="96">
        <f t="shared" si="35"/>
        <v>0</v>
      </c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</row>
    <row r="64" spans="2:101" x14ac:dyDescent="0.3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14"/>
      <c r="O64" s="79"/>
      <c r="P64" s="15"/>
      <c r="Q64" s="15"/>
      <c r="R64" s="15"/>
      <c r="S64" s="55"/>
      <c r="T64" s="82"/>
      <c r="AD64" s="96">
        <f>IF($AI64="",0,+$AI64)</f>
        <v>0</v>
      </c>
      <c r="AE64" s="96">
        <f>IF($AI64="",0,0)</f>
        <v>0</v>
      </c>
      <c r="AG64" s="95">
        <f>+AG63+1</f>
        <v>2</v>
      </c>
      <c r="AH64" s="95" t="str">
        <f t="shared" si="34"/>
        <v/>
      </c>
      <c r="AI64" s="96">
        <f>+H18</f>
        <v>0</v>
      </c>
      <c r="AJ64" s="96">
        <v>0</v>
      </c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 t="str">
        <f t="shared" ref="AX64:AX74" si="36">+AH64</f>
        <v/>
      </c>
      <c r="AY64" s="96">
        <f>IFERROR((AI64-AI91)^2,"")</f>
        <v>106.3617108641338</v>
      </c>
      <c r="AZ64" s="96">
        <f t="shared" si="35"/>
        <v>0</v>
      </c>
      <c r="BA64" s="96">
        <f t="shared" si="35"/>
        <v>0</v>
      </c>
      <c r="BB64" s="96">
        <f t="shared" si="35"/>
        <v>0</v>
      </c>
      <c r="BC64" s="96">
        <f t="shared" si="35"/>
        <v>0</v>
      </c>
      <c r="BD64" s="96">
        <f t="shared" si="35"/>
        <v>0</v>
      </c>
      <c r="BE64" s="96">
        <f t="shared" si="35"/>
        <v>0</v>
      </c>
      <c r="BF64" s="96">
        <f t="shared" si="35"/>
        <v>0</v>
      </c>
      <c r="BG64" s="96">
        <f t="shared" si="35"/>
        <v>0</v>
      </c>
      <c r="BH64" s="96">
        <f t="shared" si="35"/>
        <v>0</v>
      </c>
      <c r="BI64" s="96">
        <f t="shared" si="35"/>
        <v>0</v>
      </c>
      <c r="BJ64" s="96">
        <f t="shared" si="35"/>
        <v>0</v>
      </c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</row>
    <row r="65" spans="2:87" ht="15.6" x14ac:dyDescent="0.3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13">
        <v>2</v>
      </c>
      <c r="O65" s="78" t="s">
        <v>13</v>
      </c>
      <c r="P65" s="15"/>
      <c r="Q65" s="15"/>
      <c r="R65" s="15"/>
      <c r="S65" s="55"/>
      <c r="T65" s="82"/>
      <c r="AD65" s="96">
        <f>IF($AI65="",0,0)</f>
        <v>0</v>
      </c>
      <c r="AE65" s="96">
        <f>IF($AI65="",0,+$AI65)</f>
        <v>0</v>
      </c>
      <c r="AG65" s="95">
        <f t="shared" ref="AG65:AG74" si="37">+AG64+1</f>
        <v>3</v>
      </c>
      <c r="AH65" s="95" t="str">
        <f t="shared" si="34"/>
        <v/>
      </c>
      <c r="AI65" s="96">
        <f t="shared" ref="AI65:AI74" si="38">+H19</f>
        <v>0</v>
      </c>
      <c r="AJ65" s="96">
        <f>+H29</f>
        <v>0</v>
      </c>
      <c r="AK65" s="96">
        <v>0</v>
      </c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 t="str">
        <f t="shared" si="36"/>
        <v/>
      </c>
      <c r="AY65" s="96">
        <f t="shared" ref="AY65:AY74" si="39">IFERROR((AI65-AI92)^2,"")</f>
        <v>23.35347127659314</v>
      </c>
      <c r="AZ65" s="96">
        <f t="shared" si="35"/>
        <v>766.35870868804761</v>
      </c>
      <c r="BA65" s="96">
        <f t="shared" si="35"/>
        <v>0</v>
      </c>
      <c r="BB65" s="96">
        <f t="shared" si="35"/>
        <v>0</v>
      </c>
      <c r="BC65" s="96">
        <f t="shared" si="35"/>
        <v>0</v>
      </c>
      <c r="BD65" s="96">
        <f t="shared" si="35"/>
        <v>0</v>
      </c>
      <c r="BE65" s="96">
        <f t="shared" si="35"/>
        <v>0</v>
      </c>
      <c r="BF65" s="96">
        <f t="shared" si="35"/>
        <v>0</v>
      </c>
      <c r="BG65" s="96">
        <f t="shared" si="35"/>
        <v>0</v>
      </c>
      <c r="BH65" s="96">
        <f t="shared" si="35"/>
        <v>0</v>
      </c>
      <c r="BI65" s="96">
        <f t="shared" si="35"/>
        <v>0</v>
      </c>
      <c r="BJ65" s="96">
        <f t="shared" si="35"/>
        <v>0</v>
      </c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</row>
    <row r="66" spans="2:87" ht="15.6" x14ac:dyDescent="0.3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3"/>
      <c r="O66" s="78"/>
      <c r="P66" s="15"/>
      <c r="Q66" s="15"/>
      <c r="R66" s="15"/>
      <c r="S66" s="55"/>
      <c r="AD66" s="96">
        <f>IF($AI66="",0,+$AI66)</f>
        <v>0</v>
      </c>
      <c r="AE66" s="96">
        <f>IF($AI66="",0,0)</f>
        <v>0</v>
      </c>
      <c r="AG66" s="95">
        <f t="shared" si="37"/>
        <v>4</v>
      </c>
      <c r="AH66" s="95" t="str">
        <f t="shared" si="34"/>
        <v/>
      </c>
      <c r="AI66" s="96">
        <f t="shared" si="38"/>
        <v>0</v>
      </c>
      <c r="AJ66" s="96">
        <f t="shared" ref="AJ66:AJ74" si="40">+H30</f>
        <v>0</v>
      </c>
      <c r="AK66" s="96">
        <f>+H39</f>
        <v>0</v>
      </c>
      <c r="AL66" s="96">
        <v>0</v>
      </c>
      <c r="AM66" s="96"/>
      <c r="AN66" s="96"/>
      <c r="AO66" s="96"/>
      <c r="AP66" s="96"/>
      <c r="AQ66" s="96"/>
      <c r="AR66" s="96"/>
      <c r="AS66" s="96"/>
      <c r="AT66" s="96"/>
      <c r="AU66" s="96"/>
      <c r="AV66" s="96"/>
      <c r="AW66" s="96"/>
      <c r="AX66" s="96" t="str">
        <f t="shared" si="36"/>
        <v/>
      </c>
      <c r="AY66" s="96">
        <f t="shared" si="39"/>
        <v>227.6921969092389</v>
      </c>
      <c r="AZ66" s="96">
        <f t="shared" si="35"/>
        <v>1716.0454361769405</v>
      </c>
      <c r="BA66" s="96">
        <f t="shared" si="35"/>
        <v>17.322080060017992</v>
      </c>
      <c r="BB66" s="96">
        <f t="shared" si="35"/>
        <v>0</v>
      </c>
      <c r="BC66" s="96">
        <f t="shared" si="35"/>
        <v>0</v>
      </c>
      <c r="BD66" s="96">
        <f t="shared" si="35"/>
        <v>0</v>
      </c>
      <c r="BE66" s="96">
        <f t="shared" si="35"/>
        <v>0</v>
      </c>
      <c r="BF66" s="96">
        <f t="shared" si="35"/>
        <v>0</v>
      </c>
      <c r="BG66" s="96">
        <f t="shared" si="35"/>
        <v>0</v>
      </c>
      <c r="BH66" s="96">
        <f t="shared" si="35"/>
        <v>0</v>
      </c>
      <c r="BI66" s="96">
        <f t="shared" si="35"/>
        <v>0</v>
      </c>
      <c r="BJ66" s="96">
        <f t="shared" si="35"/>
        <v>0</v>
      </c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</row>
    <row r="67" spans="2:87" ht="15.6" x14ac:dyDescent="0.3">
      <c r="N67" s="13">
        <v>3</v>
      </c>
      <c r="O67" s="78" t="s">
        <v>14</v>
      </c>
      <c r="P67" s="15"/>
      <c r="Q67" s="15"/>
      <c r="R67" s="15"/>
      <c r="S67" s="55"/>
      <c r="AD67" s="96">
        <f>IF($AI67="",0,0)</f>
        <v>0</v>
      </c>
      <c r="AE67" s="96">
        <f>IF($AI67="",0,+$AI67)</f>
        <v>0</v>
      </c>
      <c r="AG67" s="95">
        <f t="shared" si="37"/>
        <v>5</v>
      </c>
      <c r="AH67" s="95" t="str">
        <f t="shared" si="34"/>
        <v/>
      </c>
      <c r="AI67" s="96">
        <f t="shared" si="38"/>
        <v>0</v>
      </c>
      <c r="AJ67" s="96">
        <f t="shared" si="40"/>
        <v>0</v>
      </c>
      <c r="AK67" s="96">
        <f>+K18</f>
        <v>0</v>
      </c>
      <c r="AL67" s="96">
        <f>+K26</f>
        <v>0</v>
      </c>
      <c r="AM67" s="96">
        <v>0</v>
      </c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 t="str">
        <f t="shared" si="36"/>
        <v/>
      </c>
      <c r="AY67" s="96">
        <f t="shared" si="39"/>
        <v>1.0013135015874357</v>
      </c>
      <c r="AZ67" s="96">
        <f t="shared" si="35"/>
        <v>80.998880355249668</v>
      </c>
      <c r="BA67" s="96">
        <f t="shared" si="35"/>
        <v>28.651215756045936</v>
      </c>
      <c r="BB67" s="96">
        <f t="shared" si="35"/>
        <v>152.03083748818199</v>
      </c>
      <c r="BC67" s="96">
        <f t="shared" si="35"/>
        <v>0</v>
      </c>
      <c r="BD67" s="96">
        <f t="shared" si="35"/>
        <v>0</v>
      </c>
      <c r="BE67" s="96">
        <f t="shared" si="35"/>
        <v>0</v>
      </c>
      <c r="BF67" s="96">
        <f t="shared" si="35"/>
        <v>0</v>
      </c>
      <c r="BG67" s="96">
        <f t="shared" si="35"/>
        <v>0</v>
      </c>
      <c r="BH67" s="96">
        <f t="shared" si="35"/>
        <v>0</v>
      </c>
      <c r="BI67" s="96">
        <f t="shared" si="35"/>
        <v>0</v>
      </c>
      <c r="BJ67" s="96">
        <f t="shared" si="35"/>
        <v>0</v>
      </c>
      <c r="BV67" s="95"/>
      <c r="BW67" s="95"/>
      <c r="BX67" s="95"/>
      <c r="BY67" s="95"/>
      <c r="BZ67" s="95"/>
      <c r="CA67" s="95"/>
      <c r="CB67" s="95"/>
      <c r="CC67" s="95"/>
      <c r="CD67" s="95"/>
      <c r="CE67" s="95"/>
      <c r="CF67" s="95"/>
      <c r="CG67" s="95"/>
      <c r="CH67" s="95"/>
      <c r="CI67" s="95"/>
    </row>
    <row r="68" spans="2:87" ht="15.6" x14ac:dyDescent="0.3">
      <c r="N68" s="13"/>
      <c r="O68" s="78"/>
      <c r="P68" s="15"/>
      <c r="Q68" s="15"/>
      <c r="R68" s="15"/>
      <c r="S68" s="55"/>
      <c r="AD68" s="96">
        <f>IF($AI68="",0,+$AI68)</f>
        <v>0</v>
      </c>
      <c r="AE68" s="96">
        <f>IF($AI68="",0,0)</f>
        <v>0</v>
      </c>
      <c r="AG68" s="95">
        <f t="shared" si="37"/>
        <v>6</v>
      </c>
      <c r="AH68" s="95" t="str">
        <f t="shared" si="34"/>
        <v/>
      </c>
      <c r="AI68" s="96">
        <f t="shared" si="38"/>
        <v>0</v>
      </c>
      <c r="AJ68" s="96">
        <f t="shared" si="40"/>
        <v>0</v>
      </c>
      <c r="AK68" s="96">
        <f t="shared" ref="AK68:AK74" si="41">+K19</f>
        <v>0</v>
      </c>
      <c r="AL68" s="96">
        <f t="shared" ref="AL68:AL74" si="42">+K27</f>
        <v>0</v>
      </c>
      <c r="AM68" s="96">
        <f>+K34</f>
        <v>0</v>
      </c>
      <c r="AN68" s="96">
        <v>0</v>
      </c>
      <c r="AO68" s="96"/>
      <c r="AP68" s="96"/>
      <c r="AQ68" s="96"/>
      <c r="AR68" s="96"/>
      <c r="AS68" s="96"/>
      <c r="AT68" s="96"/>
      <c r="AU68" s="96"/>
      <c r="AV68" s="96"/>
      <c r="AW68" s="96"/>
      <c r="AX68" s="96" t="str">
        <f t="shared" si="36"/>
        <v/>
      </c>
      <c r="AY68" s="96">
        <f t="shared" si="39"/>
        <v>671.7687238885519</v>
      </c>
      <c r="AZ68" s="96">
        <f t="shared" si="35"/>
        <v>65.28737127231804</v>
      </c>
      <c r="BA68" s="96">
        <f t="shared" si="35"/>
        <v>1816.9599391433007</v>
      </c>
      <c r="BB68" s="96">
        <f t="shared" si="35"/>
        <v>2251.7719498918214</v>
      </c>
      <c r="BC68" s="96">
        <f t="shared" si="35"/>
        <v>358.24469962380562</v>
      </c>
      <c r="BD68" s="96">
        <f t="shared" si="35"/>
        <v>0</v>
      </c>
      <c r="BE68" s="96">
        <f t="shared" si="35"/>
        <v>0</v>
      </c>
      <c r="BF68" s="96">
        <f t="shared" si="35"/>
        <v>0</v>
      </c>
      <c r="BG68" s="96">
        <f t="shared" si="35"/>
        <v>0</v>
      </c>
      <c r="BH68" s="96">
        <f t="shared" si="35"/>
        <v>0</v>
      </c>
      <c r="BI68" s="96">
        <f t="shared" si="35"/>
        <v>0</v>
      </c>
      <c r="BJ68" s="96">
        <f t="shared" si="35"/>
        <v>0</v>
      </c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</row>
    <row r="69" spans="2:87" ht="15.6" x14ac:dyDescent="0.3">
      <c r="N69" s="13">
        <v>4</v>
      </c>
      <c r="O69" s="78" t="s">
        <v>5</v>
      </c>
      <c r="P69" s="15"/>
      <c r="Q69" s="15"/>
      <c r="R69" s="15"/>
      <c r="S69" s="55"/>
      <c r="AD69" s="96">
        <f>IF($AI69="",0,0)</f>
        <v>0</v>
      </c>
      <c r="AE69" s="96">
        <f>IF($AI69="",0,+$AI69)</f>
        <v>0</v>
      </c>
      <c r="AG69" s="95">
        <f t="shared" si="37"/>
        <v>7</v>
      </c>
      <c r="AH69" s="95" t="str">
        <f t="shared" si="34"/>
        <v/>
      </c>
      <c r="AI69" s="96">
        <f t="shared" si="38"/>
        <v>0</v>
      </c>
      <c r="AJ69" s="96">
        <f t="shared" si="40"/>
        <v>0</v>
      </c>
      <c r="AK69" s="96">
        <f t="shared" si="41"/>
        <v>0</v>
      </c>
      <c r="AL69" s="96">
        <f t="shared" si="42"/>
        <v>0</v>
      </c>
      <c r="AM69" s="96">
        <f t="shared" ref="AM69:AM73" si="43">+K35</f>
        <v>0</v>
      </c>
      <c r="AN69" s="96">
        <f>+N19</f>
        <v>0</v>
      </c>
      <c r="AO69" s="96">
        <v>0</v>
      </c>
      <c r="AP69" s="96"/>
      <c r="AQ69" s="96"/>
      <c r="AR69" s="96"/>
      <c r="AS69" s="96"/>
      <c r="AT69" s="96"/>
      <c r="AU69" s="96"/>
      <c r="AV69" s="96"/>
      <c r="AW69" s="96"/>
      <c r="AX69" s="96" t="str">
        <f t="shared" si="36"/>
        <v/>
      </c>
      <c r="AY69" s="96">
        <f t="shared" si="39"/>
        <v>9.4757796934907468</v>
      </c>
      <c r="AZ69" s="96">
        <f t="shared" si="35"/>
        <v>282.51271855126402</v>
      </c>
      <c r="BA69" s="96">
        <f t="shared" si="35"/>
        <v>6.018883303277093</v>
      </c>
      <c r="BB69" s="96">
        <f t="shared" si="35"/>
        <v>30.879970943505064</v>
      </c>
      <c r="BC69" s="96">
        <f t="shared" si="35"/>
        <v>1.8002836965402103</v>
      </c>
      <c r="BD69" s="96">
        <f t="shared" si="35"/>
        <v>624.99736072305893</v>
      </c>
      <c r="BE69" s="96">
        <f t="shared" si="35"/>
        <v>0</v>
      </c>
      <c r="BF69" s="96">
        <f t="shared" si="35"/>
        <v>0</v>
      </c>
      <c r="BG69" s="96">
        <f t="shared" si="35"/>
        <v>0</v>
      </c>
      <c r="BH69" s="96">
        <f t="shared" si="35"/>
        <v>0</v>
      </c>
      <c r="BI69" s="96">
        <f t="shared" si="35"/>
        <v>0</v>
      </c>
      <c r="BJ69" s="96">
        <f t="shared" si="35"/>
        <v>0</v>
      </c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</row>
    <row r="70" spans="2:87" ht="16.2" thickBot="1" x14ac:dyDescent="0.35">
      <c r="N70" s="16"/>
      <c r="O70" s="80" t="s">
        <v>11</v>
      </c>
      <c r="P70" s="56"/>
      <c r="Q70" s="56"/>
      <c r="R70" s="56"/>
      <c r="S70" s="57"/>
      <c r="AD70" s="96">
        <f>IF($AI70="",0,+$AI70)</f>
        <v>0</v>
      </c>
      <c r="AE70" s="96">
        <f>IF($AI70="",0,0)</f>
        <v>0</v>
      </c>
      <c r="AG70" s="95">
        <f t="shared" si="37"/>
        <v>8</v>
      </c>
      <c r="AH70" s="95" t="str">
        <f t="shared" si="34"/>
        <v/>
      </c>
      <c r="AI70" s="96">
        <f t="shared" si="38"/>
        <v>0</v>
      </c>
      <c r="AJ70" s="96">
        <f t="shared" si="40"/>
        <v>0</v>
      </c>
      <c r="AK70" s="96">
        <f t="shared" si="41"/>
        <v>0</v>
      </c>
      <c r="AL70" s="96">
        <f t="shared" si="42"/>
        <v>0</v>
      </c>
      <c r="AM70" s="96">
        <f t="shared" si="43"/>
        <v>0</v>
      </c>
      <c r="AN70" s="96">
        <f t="shared" ref="AN70:AN74" si="44">+N20</f>
        <v>0</v>
      </c>
      <c r="AO70" s="96">
        <f>+N25</f>
        <v>0</v>
      </c>
      <c r="AP70" s="96">
        <v>0</v>
      </c>
      <c r="AQ70" s="96"/>
      <c r="AR70" s="96"/>
      <c r="AS70" s="96"/>
      <c r="AT70" s="96"/>
      <c r="AU70" s="96"/>
      <c r="AV70" s="96"/>
      <c r="AW70" s="96"/>
      <c r="AX70" s="96" t="str">
        <f t="shared" si="36"/>
        <v/>
      </c>
      <c r="AY70" s="96">
        <f t="shared" si="39"/>
        <v>386.50647928486421</v>
      </c>
      <c r="AZ70" s="96">
        <f t="shared" si="35"/>
        <v>617.77846529602095</v>
      </c>
      <c r="BA70" s="96">
        <f t="shared" si="35"/>
        <v>352.81580159305491</v>
      </c>
      <c r="BB70" s="96">
        <f t="shared" si="35"/>
        <v>162.54477936606074</v>
      </c>
      <c r="BC70" s="96">
        <f t="shared" si="35"/>
        <v>142.69511407984891</v>
      </c>
      <c r="BD70" s="96">
        <f t="shared" si="35"/>
        <v>256.02468100668688</v>
      </c>
      <c r="BE70" s="96">
        <f t="shared" si="35"/>
        <v>81.015064600342015</v>
      </c>
      <c r="BF70" s="96">
        <f t="shared" si="35"/>
        <v>0</v>
      </c>
      <c r="BG70" s="96">
        <f t="shared" si="35"/>
        <v>0</v>
      </c>
      <c r="BH70" s="96">
        <f t="shared" si="35"/>
        <v>0</v>
      </c>
      <c r="BI70" s="96">
        <f t="shared" si="35"/>
        <v>0</v>
      </c>
      <c r="BJ70" s="96">
        <f t="shared" si="35"/>
        <v>0</v>
      </c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</row>
    <row r="71" spans="2:87" x14ac:dyDescent="0.3">
      <c r="AD71" s="96">
        <f>IF($AI71="",0,0)</f>
        <v>0</v>
      </c>
      <c r="AE71" s="96">
        <f>IF($AI71="",0,+$AI71)</f>
        <v>0</v>
      </c>
      <c r="AG71" s="95">
        <f t="shared" si="37"/>
        <v>9</v>
      </c>
      <c r="AH71" s="95" t="str">
        <f t="shared" si="34"/>
        <v/>
      </c>
      <c r="AI71" s="96">
        <f t="shared" si="38"/>
        <v>0</v>
      </c>
      <c r="AJ71" s="96">
        <f t="shared" si="40"/>
        <v>0</v>
      </c>
      <c r="AK71" s="96">
        <f t="shared" si="41"/>
        <v>0</v>
      </c>
      <c r="AL71" s="96">
        <f t="shared" si="42"/>
        <v>0</v>
      </c>
      <c r="AM71" s="96">
        <f t="shared" si="43"/>
        <v>0</v>
      </c>
      <c r="AN71" s="96">
        <f t="shared" si="44"/>
        <v>0</v>
      </c>
      <c r="AO71" s="96">
        <f t="shared" ref="AO71:AO74" si="45">+N26</f>
        <v>0</v>
      </c>
      <c r="AP71" s="96">
        <f>+N30</f>
        <v>0</v>
      </c>
      <c r="AQ71" s="96">
        <v>0</v>
      </c>
      <c r="AR71" s="96"/>
      <c r="AS71" s="96"/>
      <c r="AT71" s="96"/>
      <c r="AU71" s="96"/>
      <c r="AV71" s="96"/>
      <c r="AW71" s="96"/>
      <c r="AX71" s="96" t="str">
        <f t="shared" si="36"/>
        <v/>
      </c>
      <c r="AY71" s="96">
        <f t="shared" si="39"/>
        <v>94.771675641422377</v>
      </c>
      <c r="AZ71" s="96">
        <f t="shared" si="35"/>
        <v>1295.9364023311507</v>
      </c>
      <c r="BA71" s="96">
        <f t="shared" si="35"/>
        <v>1.1085596271298379</v>
      </c>
      <c r="BB71" s="96">
        <f t="shared" si="35"/>
        <v>1.4059883772386876</v>
      </c>
      <c r="BC71" s="96">
        <f t="shared" si="35"/>
        <v>80.998170877534392</v>
      </c>
      <c r="BD71" s="96">
        <f t="shared" si="35"/>
        <v>2269.6270935607326</v>
      </c>
      <c r="BE71" s="96">
        <f t="shared" si="35"/>
        <v>14.864219524090741</v>
      </c>
      <c r="BF71" s="96">
        <f t="shared" si="35"/>
        <v>284.79284809417595</v>
      </c>
      <c r="BG71" s="96">
        <f t="shared" si="35"/>
        <v>0</v>
      </c>
      <c r="BH71" s="96">
        <f t="shared" si="35"/>
        <v>0</v>
      </c>
      <c r="BI71" s="96">
        <f t="shared" si="35"/>
        <v>0</v>
      </c>
      <c r="BJ71" s="96">
        <f t="shared" si="35"/>
        <v>0</v>
      </c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</row>
    <row r="72" spans="2:87" x14ac:dyDescent="0.3">
      <c r="N72" s="17"/>
      <c r="O72" s="17"/>
      <c r="P72" s="17"/>
      <c r="AD72" s="96">
        <f>IF($AI72="",0,+$AI72)</f>
        <v>0</v>
      </c>
      <c r="AE72" s="96">
        <f>IF($AI72="",0,0)</f>
        <v>0</v>
      </c>
      <c r="AG72" s="95">
        <f t="shared" si="37"/>
        <v>10</v>
      </c>
      <c r="AH72" s="95" t="str">
        <f t="shared" si="34"/>
        <v/>
      </c>
      <c r="AI72" s="96">
        <f t="shared" si="38"/>
        <v>0</v>
      </c>
      <c r="AJ72" s="96">
        <f t="shared" si="40"/>
        <v>0</v>
      </c>
      <c r="AK72" s="96">
        <f t="shared" si="41"/>
        <v>0</v>
      </c>
      <c r="AL72" s="96">
        <f t="shared" si="42"/>
        <v>0</v>
      </c>
      <c r="AM72" s="96">
        <f t="shared" si="43"/>
        <v>0</v>
      </c>
      <c r="AN72" s="96">
        <f t="shared" si="44"/>
        <v>0</v>
      </c>
      <c r="AO72" s="96">
        <f t="shared" si="45"/>
        <v>0</v>
      </c>
      <c r="AP72" s="96">
        <f t="shared" ref="AP72:AP74" si="46">+N31</f>
        <v>0</v>
      </c>
      <c r="AQ72" s="96">
        <f>+N34</f>
        <v>0</v>
      </c>
      <c r="AR72" s="96">
        <v>0</v>
      </c>
      <c r="AS72" s="96"/>
      <c r="AT72" s="96"/>
      <c r="AU72" s="96"/>
      <c r="AV72" s="96"/>
      <c r="AW72" s="96"/>
      <c r="AX72" s="96" t="str">
        <f t="shared" si="36"/>
        <v/>
      </c>
      <c r="AY72" s="96">
        <f t="shared" si="39"/>
        <v>1269.5470951414159</v>
      </c>
      <c r="AZ72" s="96">
        <f t="shared" si="35"/>
        <v>305.88787063006282</v>
      </c>
      <c r="BA72" s="96">
        <f t="shared" si="35"/>
        <v>2467.0558197517867</v>
      </c>
      <c r="BB72" s="96">
        <f t="shared" si="35"/>
        <v>2400.9095684103877</v>
      </c>
      <c r="BC72" s="96">
        <f t="shared" si="35"/>
        <v>674.58083713569249</v>
      </c>
      <c r="BD72" s="96">
        <f t="shared" si="35"/>
        <v>3.9690879030602937</v>
      </c>
      <c r="BE72" s="96">
        <f t="shared" si="35"/>
        <v>902.71285806360333</v>
      </c>
      <c r="BF72" s="96">
        <f t="shared" si="35"/>
        <v>177.73599837802522</v>
      </c>
      <c r="BG72" s="96">
        <f t="shared" si="35"/>
        <v>2730.8854970072393</v>
      </c>
      <c r="BH72" s="96">
        <f t="shared" si="35"/>
        <v>0</v>
      </c>
      <c r="BI72" s="96">
        <f t="shared" si="35"/>
        <v>0</v>
      </c>
      <c r="BJ72" s="96">
        <f t="shared" si="35"/>
        <v>0</v>
      </c>
      <c r="BV72" s="95"/>
      <c r="BW72" s="95"/>
      <c r="BX72" s="95"/>
      <c r="BY72" s="95"/>
      <c r="BZ72" s="95"/>
      <c r="CA72" s="95"/>
      <c r="CB72" s="95"/>
      <c r="CC72" s="95"/>
      <c r="CD72" s="95"/>
      <c r="CE72" s="95"/>
      <c r="CF72" s="95"/>
      <c r="CG72" s="95"/>
      <c r="CH72" s="95"/>
      <c r="CI72" s="95"/>
    </row>
    <row r="73" spans="2:87" x14ac:dyDescent="0.3">
      <c r="N73" s="17"/>
      <c r="O73" s="17"/>
      <c r="P73" s="17"/>
      <c r="AD73" s="96">
        <f>IF($AI73="",0,0)</f>
        <v>0</v>
      </c>
      <c r="AE73" s="96">
        <f>IF($AI73="",0,+$AI73)</f>
        <v>0</v>
      </c>
      <c r="AG73" s="95">
        <f t="shared" si="37"/>
        <v>11</v>
      </c>
      <c r="AH73" s="95" t="str">
        <f t="shared" si="34"/>
        <v/>
      </c>
      <c r="AI73" s="96">
        <f t="shared" si="38"/>
        <v>0</v>
      </c>
      <c r="AJ73" s="96">
        <f t="shared" si="40"/>
        <v>0</v>
      </c>
      <c r="AK73" s="96">
        <f t="shared" si="41"/>
        <v>0</v>
      </c>
      <c r="AL73" s="96">
        <f t="shared" si="42"/>
        <v>0</v>
      </c>
      <c r="AM73" s="96">
        <f t="shared" si="43"/>
        <v>0</v>
      </c>
      <c r="AN73" s="96">
        <f t="shared" si="44"/>
        <v>0</v>
      </c>
      <c r="AO73" s="96">
        <f t="shared" si="45"/>
        <v>0</v>
      </c>
      <c r="AP73" s="96">
        <f t="shared" si="46"/>
        <v>0</v>
      </c>
      <c r="AQ73" s="96">
        <f t="shared" ref="AQ73:AQ74" si="47">+N35</f>
        <v>0</v>
      </c>
      <c r="AR73" s="96">
        <f>+N37</f>
        <v>0</v>
      </c>
      <c r="AS73" s="96">
        <v>0</v>
      </c>
      <c r="AT73" s="96"/>
      <c r="AU73" s="96"/>
      <c r="AV73" s="96"/>
      <c r="AW73" s="96"/>
      <c r="AX73" s="96" t="str">
        <f t="shared" si="36"/>
        <v/>
      </c>
      <c r="AY73" s="96">
        <f t="shared" si="39"/>
        <v>491.97010006695842</v>
      </c>
      <c r="AZ73" s="96">
        <f t="shared" si="35"/>
        <v>2400.9993155910352</v>
      </c>
      <c r="BA73" s="96">
        <f t="shared" si="35"/>
        <v>80.990541884921882</v>
      </c>
      <c r="BB73" s="96">
        <f t="shared" si="35"/>
        <v>0.89221822373849458</v>
      </c>
      <c r="BC73" s="96">
        <f t="shared" si="35"/>
        <v>312.11589165237399</v>
      </c>
      <c r="BD73" s="96">
        <f t="shared" si="35"/>
        <v>2518.5581992572274</v>
      </c>
      <c r="BE73" s="96">
        <f t="shared" si="35"/>
        <v>87.005737562214421</v>
      </c>
      <c r="BF73" s="96">
        <f t="shared" si="35"/>
        <v>132.42280673729761</v>
      </c>
      <c r="BG73" s="96">
        <f t="shared" si="35"/>
        <v>17.995749974826349</v>
      </c>
      <c r="BH73" s="96">
        <f t="shared" si="35"/>
        <v>2401.4663198819358</v>
      </c>
      <c r="BI73" s="96">
        <f t="shared" si="35"/>
        <v>0</v>
      </c>
      <c r="BJ73" s="96">
        <f t="shared" si="35"/>
        <v>0</v>
      </c>
      <c r="BV73" s="95"/>
      <c r="BW73" s="95"/>
      <c r="BX73" s="95"/>
      <c r="BY73" s="95"/>
      <c r="BZ73" s="95"/>
      <c r="CA73" s="95"/>
      <c r="CB73" s="95"/>
      <c r="CC73" s="95"/>
      <c r="CD73" s="95"/>
      <c r="CE73" s="95"/>
      <c r="CF73" s="95"/>
      <c r="CG73" s="95"/>
      <c r="CH73" s="95"/>
      <c r="CI73" s="95"/>
    </row>
    <row r="74" spans="2:87" x14ac:dyDescent="0.3">
      <c r="N74" s="17"/>
      <c r="O74" s="17"/>
      <c r="P74" s="17"/>
      <c r="AD74" s="96">
        <f>IF($AI74="",0,+$AI74)</f>
        <v>0</v>
      </c>
      <c r="AE74" s="96">
        <f>IF($AI74="",0,0)</f>
        <v>0</v>
      </c>
      <c r="AG74" s="95">
        <f t="shared" si="37"/>
        <v>12</v>
      </c>
      <c r="AH74" s="95" t="str">
        <f t="shared" si="34"/>
        <v/>
      </c>
      <c r="AI74" s="96">
        <f t="shared" si="38"/>
        <v>0</v>
      </c>
      <c r="AJ74" s="96">
        <f t="shared" si="40"/>
        <v>0</v>
      </c>
      <c r="AK74" s="96">
        <f t="shared" si="41"/>
        <v>0</v>
      </c>
      <c r="AL74" s="96">
        <f t="shared" si="42"/>
        <v>0</v>
      </c>
      <c r="AM74" s="96">
        <f>+N18</f>
        <v>0</v>
      </c>
      <c r="AN74" s="96">
        <f t="shared" si="44"/>
        <v>0</v>
      </c>
      <c r="AO74" s="96">
        <f t="shared" si="45"/>
        <v>0</v>
      </c>
      <c r="AP74" s="96">
        <f t="shared" si="46"/>
        <v>0</v>
      </c>
      <c r="AQ74" s="96">
        <f t="shared" si="47"/>
        <v>0</v>
      </c>
      <c r="AR74" s="96">
        <f>+N38</f>
        <v>0</v>
      </c>
      <c r="AS74" s="96">
        <f>+N39</f>
        <v>0</v>
      </c>
      <c r="AT74" s="96">
        <v>0</v>
      </c>
      <c r="AU74" s="96"/>
      <c r="AV74" s="96"/>
      <c r="AW74" s="96"/>
      <c r="AX74" s="96" t="str">
        <f t="shared" si="36"/>
        <v/>
      </c>
      <c r="AY74" s="96">
        <f t="shared" si="39"/>
        <v>625.26903000979723</v>
      </c>
      <c r="AZ74" s="96">
        <f t="shared" si="35"/>
        <v>393.31454338924448</v>
      </c>
      <c r="BA74" s="96">
        <f t="shared" si="35"/>
        <v>923.72369267978706</v>
      </c>
      <c r="BB74" s="96">
        <f t="shared" si="35"/>
        <v>677.85007792819749</v>
      </c>
      <c r="BC74" s="96">
        <f t="shared" si="35"/>
        <v>258.9629000534926</v>
      </c>
      <c r="BD74" s="96">
        <f t="shared" si="35"/>
        <v>50.35406547785972</v>
      </c>
      <c r="BE74" s="96">
        <f t="shared" si="35"/>
        <v>256.00416229776545</v>
      </c>
      <c r="BF74" s="96">
        <f t="shared" si="35"/>
        <v>6.7935536159913381</v>
      </c>
      <c r="BG74" s="96">
        <f t="shared" si="35"/>
        <v>910.08410684097066</v>
      </c>
      <c r="BH74" s="96">
        <f t="shared" si="35"/>
        <v>17.817521624752615</v>
      </c>
      <c r="BI74" s="96">
        <f t="shared" si="35"/>
        <v>625.00062211546344</v>
      </c>
      <c r="BJ74" s="96">
        <f t="shared" si="35"/>
        <v>0</v>
      </c>
      <c r="BV74" s="95"/>
      <c r="BW74" s="95"/>
      <c r="BX74" s="95"/>
      <c r="BY74" s="95"/>
      <c r="BZ74" s="95"/>
      <c r="CA74" s="95"/>
      <c r="CB74" s="95"/>
      <c r="CC74" s="95"/>
      <c r="CD74" s="95"/>
      <c r="CE74" s="95"/>
      <c r="CF74" s="95"/>
      <c r="CG74" s="95"/>
      <c r="CH74" s="95"/>
      <c r="CI74" s="95"/>
    </row>
    <row r="75" spans="2:87" x14ac:dyDescent="0.3">
      <c r="N75" s="17"/>
      <c r="O75" s="17"/>
      <c r="P75" s="17"/>
      <c r="T75" s="93"/>
      <c r="V75" s="113"/>
      <c r="W75" s="113"/>
      <c r="X75" s="113"/>
      <c r="Y75" s="113"/>
      <c r="Z75" s="113"/>
      <c r="AA75" s="113"/>
      <c r="AD75" s="96"/>
      <c r="AE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114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</row>
    <row r="76" spans="2:87" x14ac:dyDescent="0.3">
      <c r="N76" s="17"/>
      <c r="O76" s="17"/>
      <c r="P76" s="17"/>
      <c r="T76" s="93"/>
      <c r="V76" s="113"/>
      <c r="W76" s="113"/>
      <c r="X76" s="113"/>
      <c r="Y76" s="113"/>
      <c r="Z76" s="113"/>
      <c r="AA76" s="113"/>
      <c r="AD76" s="96"/>
      <c r="AE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 t="s">
        <v>42</v>
      </c>
      <c r="AY76" s="115">
        <f>SQRT(SUM(AY63:BJ74))</f>
        <v>198.50766903158791</v>
      </c>
      <c r="AZ76" s="96"/>
      <c r="BA76" s="96"/>
      <c r="BB76" s="96"/>
      <c r="BC76" s="96"/>
      <c r="BD76" s="96"/>
      <c r="BE76" s="96"/>
      <c r="BF76" s="114"/>
      <c r="BV76" s="95"/>
      <c r="BW76" s="95"/>
      <c r="BX76" s="95"/>
      <c r="BY76" s="95"/>
      <c r="BZ76" s="95"/>
      <c r="CA76" s="95"/>
      <c r="CB76" s="95"/>
      <c r="CC76" s="95"/>
      <c r="CD76" s="95"/>
      <c r="CE76" s="95"/>
      <c r="CF76" s="95"/>
      <c r="CG76" s="95"/>
      <c r="CH76" s="95"/>
      <c r="CI76" s="95"/>
    </row>
    <row r="77" spans="2:87" x14ac:dyDescent="0.3">
      <c r="N77" s="81"/>
      <c r="O77" s="81"/>
      <c r="P77" s="81"/>
      <c r="Q77" s="81"/>
      <c r="R77" s="81"/>
      <c r="S77" s="81"/>
      <c r="T77" s="93"/>
      <c r="V77" s="113"/>
      <c r="W77" s="113"/>
      <c r="X77" s="113"/>
      <c r="Y77" s="113"/>
      <c r="Z77" s="113"/>
      <c r="AA77" s="113"/>
      <c r="AD77" s="96"/>
      <c r="AE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 t="s">
        <v>43</v>
      </c>
      <c r="AY77" s="96"/>
      <c r="AZ77" s="96"/>
      <c r="BA77" s="96"/>
      <c r="BB77" s="96"/>
      <c r="BC77" s="96"/>
      <c r="BD77" s="96"/>
      <c r="BE77" s="96"/>
      <c r="BF77" s="114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</row>
    <row r="78" spans="2:87" x14ac:dyDescent="0.3">
      <c r="N78" s="81"/>
      <c r="O78" s="81"/>
      <c r="P78" s="81"/>
      <c r="Q78" s="81"/>
      <c r="R78" s="81"/>
      <c r="S78" s="81"/>
      <c r="T78" s="93"/>
      <c r="V78" s="113"/>
      <c r="W78" s="113"/>
      <c r="X78" s="113"/>
      <c r="Y78" s="113"/>
      <c r="Z78" s="113"/>
      <c r="AA78" s="113"/>
      <c r="AD78" s="96"/>
      <c r="AE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114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</row>
    <row r="79" spans="2:87" x14ac:dyDescent="0.3">
      <c r="N79" s="81"/>
      <c r="O79" s="81"/>
      <c r="P79" s="81"/>
      <c r="Q79" s="81"/>
      <c r="R79" s="81"/>
      <c r="S79" s="81"/>
      <c r="T79" s="93"/>
      <c r="V79" s="113"/>
      <c r="W79" s="113"/>
      <c r="X79" s="113"/>
      <c r="Y79" s="113"/>
      <c r="Z79" s="113"/>
      <c r="AA79" s="113"/>
      <c r="AD79" s="96"/>
      <c r="AE79" s="96"/>
      <c r="AI79" s="96"/>
      <c r="AJ79" s="96"/>
      <c r="AK79" s="96"/>
      <c r="AL79" s="96"/>
      <c r="AM79" s="96"/>
      <c r="AN79" s="96"/>
      <c r="AO79" s="96"/>
      <c r="AP79" s="96"/>
      <c r="AQ79" s="96"/>
      <c r="AR79" s="96"/>
      <c r="AS79" s="96"/>
      <c r="AT79" s="96"/>
      <c r="AU79" s="96"/>
      <c r="AV79" s="96"/>
      <c r="AW79" s="96"/>
      <c r="AX79" s="96"/>
      <c r="AY79" s="96"/>
      <c r="AZ79" s="96"/>
      <c r="BA79" s="96"/>
      <c r="BB79" s="96"/>
      <c r="BC79" s="96"/>
      <c r="BD79" s="96"/>
      <c r="BE79" s="96"/>
      <c r="BF79" s="114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</row>
    <row r="80" spans="2:87" x14ac:dyDescent="0.3">
      <c r="N80" s="81"/>
      <c r="O80" s="81"/>
      <c r="P80" s="81"/>
      <c r="Q80" s="81"/>
      <c r="R80" s="81"/>
      <c r="S80" s="81"/>
      <c r="T80" s="93"/>
      <c r="V80" s="113"/>
      <c r="W80" s="113"/>
      <c r="X80" s="113"/>
      <c r="Y80" s="113"/>
      <c r="Z80" s="113"/>
      <c r="AA80" s="113"/>
      <c r="AD80" s="96"/>
      <c r="AE80" s="96"/>
      <c r="AI80" s="96"/>
      <c r="AJ80" s="96"/>
      <c r="AK80" s="96"/>
      <c r="AL80" s="96"/>
      <c r="AM80" s="96"/>
      <c r="AN80" s="96"/>
      <c r="AO80" s="96"/>
      <c r="AP80" s="96"/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114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</row>
    <row r="81" spans="14:95" x14ac:dyDescent="0.3">
      <c r="N81" s="81"/>
      <c r="O81" s="81"/>
      <c r="P81" s="81"/>
      <c r="Q81" s="81"/>
      <c r="R81" s="81"/>
      <c r="S81" s="81"/>
      <c r="T81" s="93"/>
      <c r="V81" s="113"/>
      <c r="W81" s="113"/>
      <c r="X81" s="113"/>
      <c r="Y81" s="113"/>
      <c r="Z81" s="113"/>
      <c r="AA81" s="113"/>
      <c r="AD81" s="96"/>
      <c r="AE81" s="96"/>
      <c r="AI81" s="96"/>
      <c r="AJ81" s="96"/>
      <c r="AK81" s="96"/>
      <c r="AL81" s="96"/>
      <c r="AM81" s="96"/>
      <c r="AN81" s="96"/>
      <c r="AO81" s="96"/>
      <c r="AP81" s="96"/>
      <c r="AQ81" s="96"/>
      <c r="AR81" s="96"/>
      <c r="AS81" s="96"/>
      <c r="AT81" s="96"/>
      <c r="AU81" s="96"/>
      <c r="AV81" s="96"/>
      <c r="AW81" s="96"/>
      <c r="AX81" s="96"/>
      <c r="AY81" s="96"/>
      <c r="AZ81" s="96"/>
      <c r="BA81" s="96"/>
      <c r="BB81" s="96"/>
      <c r="BC81" s="96"/>
      <c r="BD81" s="96"/>
      <c r="BE81" s="96"/>
      <c r="BF81" s="114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</row>
    <row r="82" spans="14:95" x14ac:dyDescent="0.3">
      <c r="N82" s="81"/>
      <c r="O82" s="81"/>
      <c r="P82" s="81"/>
      <c r="Q82" s="81"/>
      <c r="R82" s="81"/>
      <c r="S82" s="81"/>
      <c r="T82" s="93"/>
      <c r="V82" s="113"/>
      <c r="W82" s="113"/>
      <c r="X82" s="113"/>
      <c r="Y82" s="113"/>
      <c r="Z82" s="113"/>
      <c r="AA82" s="113"/>
      <c r="AD82" s="96"/>
      <c r="AE82" s="96"/>
      <c r="AI82" s="96"/>
      <c r="AJ82" s="96"/>
      <c r="AK82" s="96"/>
      <c r="AL82" s="96"/>
      <c r="AM82" s="96"/>
      <c r="AN82" s="96"/>
      <c r="AO82" s="96"/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114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</row>
    <row r="83" spans="14:95" x14ac:dyDescent="0.3">
      <c r="N83" s="81"/>
      <c r="O83" s="81"/>
      <c r="P83" s="81"/>
      <c r="Q83" s="81"/>
      <c r="R83" s="81"/>
      <c r="S83" s="81"/>
      <c r="AD83" s="96"/>
      <c r="AE83" s="96"/>
      <c r="AI83" s="96"/>
      <c r="AJ83" s="96"/>
      <c r="AK83" s="96"/>
      <c r="AL83" s="96"/>
      <c r="AM83" s="96"/>
      <c r="AN83" s="96"/>
      <c r="AO83" s="96"/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114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</row>
    <row r="84" spans="14:95" x14ac:dyDescent="0.3">
      <c r="N84" s="81"/>
      <c r="O84" s="81"/>
      <c r="P84" s="81"/>
      <c r="Q84" s="81"/>
      <c r="R84" s="81"/>
      <c r="S84" s="81"/>
      <c r="AD84" s="96"/>
      <c r="AE84" s="96"/>
      <c r="AI84" s="96"/>
      <c r="AJ84" s="96"/>
      <c r="AK84" s="96"/>
      <c r="AL84" s="96"/>
      <c r="AM84" s="96"/>
      <c r="AN84" s="96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114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</row>
    <row r="85" spans="14:95" x14ac:dyDescent="0.3">
      <c r="N85" s="81"/>
      <c r="O85" s="81"/>
      <c r="P85" s="81"/>
      <c r="Q85" s="81"/>
      <c r="R85" s="81"/>
      <c r="S85" s="81"/>
      <c r="AD85" s="96"/>
      <c r="AE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</row>
    <row r="86" spans="14:95" x14ac:dyDescent="0.3">
      <c r="N86" s="81"/>
      <c r="O86" s="81"/>
      <c r="P86" s="81"/>
      <c r="Q86" s="81"/>
      <c r="R86" s="81"/>
      <c r="S86" s="81"/>
      <c r="AB86" s="96"/>
      <c r="AC86" s="96"/>
      <c r="AD86" s="96"/>
      <c r="AE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</row>
    <row r="87" spans="14:95" x14ac:dyDescent="0.3">
      <c r="N87" s="81"/>
      <c r="O87" s="81"/>
      <c r="P87" s="81"/>
      <c r="Q87" s="81"/>
      <c r="R87" s="81"/>
      <c r="S87" s="81"/>
      <c r="AB87" s="96"/>
      <c r="AE87" s="96"/>
      <c r="AI87" s="108">
        <f>SUM(AI63:AI86)</f>
        <v>0</v>
      </c>
      <c r="AJ87" s="108">
        <f t="shared" ref="AJ87:AS87" si="48">SUM(AJ63:AJ86)</f>
        <v>0</v>
      </c>
      <c r="AK87" s="108">
        <f t="shared" si="48"/>
        <v>0</v>
      </c>
      <c r="AL87" s="108">
        <f t="shared" si="48"/>
        <v>0</v>
      </c>
      <c r="AM87" s="108">
        <f t="shared" si="48"/>
        <v>0</v>
      </c>
      <c r="AN87" s="108">
        <f t="shared" si="48"/>
        <v>0</v>
      </c>
      <c r="AO87" s="108">
        <f t="shared" si="48"/>
        <v>0</v>
      </c>
      <c r="AP87" s="108">
        <f t="shared" si="48"/>
        <v>0</v>
      </c>
      <c r="AQ87" s="108">
        <f t="shared" si="48"/>
        <v>0</v>
      </c>
      <c r="AR87" s="108">
        <f t="shared" si="48"/>
        <v>0</v>
      </c>
      <c r="AS87" s="108">
        <f t="shared" si="48"/>
        <v>0</v>
      </c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</row>
    <row r="88" spans="14:95" s="81" customFormat="1" x14ac:dyDescent="0.3">
      <c r="U88" s="94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95"/>
      <c r="CB88" s="95"/>
      <c r="CC88" s="95"/>
      <c r="CD88" s="95"/>
      <c r="CE88" s="95"/>
      <c r="CF88" s="95"/>
      <c r="CG88" s="95"/>
      <c r="CH88" s="95"/>
      <c r="CI88" s="95"/>
      <c r="CJ88" s="94"/>
      <c r="CK88" s="94"/>
      <c r="CL88" s="94"/>
      <c r="CM88" s="94"/>
      <c r="CN88" s="94"/>
      <c r="CO88" s="94"/>
      <c r="CP88" s="94"/>
      <c r="CQ88" s="94"/>
    </row>
    <row r="89" spans="14:95" s="81" customFormat="1" x14ac:dyDescent="0.3">
      <c r="U89" s="94"/>
      <c r="V89" s="95"/>
      <c r="W89" s="95"/>
      <c r="X89" s="95"/>
      <c r="Y89" s="95"/>
      <c r="Z89" s="95" t="s">
        <v>19</v>
      </c>
      <c r="AA89" s="116"/>
      <c r="AB89" s="95"/>
      <c r="AC89" s="95"/>
      <c r="AD89" s="95"/>
      <c r="AE89" s="95"/>
      <c r="AF89" s="95"/>
      <c r="AG89" s="95"/>
      <c r="AH89" s="102" t="s">
        <v>73</v>
      </c>
      <c r="AI89" s="102"/>
      <c r="AJ89" s="102"/>
      <c r="AK89" s="95">
        <f>+AF90</f>
        <v>1</v>
      </c>
      <c r="AL89" s="95">
        <f>+AF91</f>
        <v>0</v>
      </c>
      <c r="AM89" s="95">
        <f>+AF92</f>
        <v>0</v>
      </c>
      <c r="AN89" s="95">
        <f>+AF93</f>
        <v>0</v>
      </c>
      <c r="AO89" s="95">
        <f>+AF94</f>
        <v>0</v>
      </c>
      <c r="AP89" s="95">
        <f>+AF95</f>
        <v>0</v>
      </c>
      <c r="AQ89" s="95">
        <f>+AF96</f>
        <v>0</v>
      </c>
      <c r="AR89" s="95">
        <f>+AF97</f>
        <v>0</v>
      </c>
      <c r="AS89" s="95">
        <f>+AF98</f>
        <v>0</v>
      </c>
      <c r="AT89" s="95">
        <f>+AF99</f>
        <v>0</v>
      </c>
      <c r="AU89" s="95">
        <f>+AF100</f>
        <v>0</v>
      </c>
      <c r="AV89" s="95">
        <f>+AF101</f>
        <v>0</v>
      </c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95"/>
      <c r="BR89" s="95"/>
      <c r="BS89" s="95"/>
      <c r="BT89" s="95"/>
      <c r="BU89" s="95"/>
      <c r="BV89" s="95"/>
      <c r="BW89" s="95"/>
      <c r="BX89" s="95"/>
      <c r="BY89" s="95"/>
      <c r="BZ89" s="95"/>
      <c r="CA89" s="95"/>
      <c r="CB89" s="95"/>
      <c r="CC89" s="95"/>
      <c r="CD89" s="95"/>
      <c r="CE89" s="95"/>
      <c r="CF89" s="95"/>
      <c r="CG89" s="95"/>
      <c r="CH89" s="95"/>
      <c r="CI89" s="95"/>
      <c r="CJ89" s="94"/>
      <c r="CK89" s="94"/>
      <c r="CL89" s="94"/>
      <c r="CM89" s="94"/>
      <c r="CN89" s="94"/>
      <c r="CO89" s="94"/>
      <c r="CP89" s="94"/>
      <c r="CQ89" s="94"/>
    </row>
    <row r="90" spans="14:95" s="81" customFormat="1" x14ac:dyDescent="0.3">
      <c r="T90" s="82"/>
      <c r="U90" s="95"/>
      <c r="V90" s="95"/>
      <c r="W90" s="96"/>
      <c r="X90" s="96"/>
      <c r="Y90" s="95"/>
      <c r="Z90" s="116">
        <f>+IF($AF90=1,(AC90+$AD$117)*$AD$119,"")</f>
        <v>4.0439320118547535</v>
      </c>
      <c r="AA90" s="116">
        <f>+IF($AF90=1,(AD90+$AD$117)*$AD$119,"")</f>
        <v>6.1293734010442664</v>
      </c>
      <c r="AB90" s="95"/>
      <c r="AC90" s="96">
        <v>4.5523754550683373</v>
      </c>
      <c r="AD90" s="96">
        <v>6.8871173629142923</v>
      </c>
      <c r="AE90" s="95"/>
      <c r="AF90" s="95">
        <f>IF(D18="",0,1)</f>
        <v>1</v>
      </c>
      <c r="AG90" s="95"/>
      <c r="AH90" s="95" t="str">
        <f>+AH63</f>
        <v>Enter in Step 2</v>
      </c>
      <c r="AI90" s="96">
        <f>IFERROR(SUMXMY2(AC$90:AD$90,AC90:AD90),"")</f>
        <v>0</v>
      </c>
      <c r="AJ90" s="96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95"/>
      <c r="BR90" s="95"/>
      <c r="BS90" s="95"/>
      <c r="BT90" s="95"/>
      <c r="BU90" s="95"/>
      <c r="BV90" s="95"/>
      <c r="BW90" s="95"/>
      <c r="BX90" s="95"/>
      <c r="BY90" s="95"/>
      <c r="BZ90" s="95"/>
      <c r="CA90" s="95"/>
      <c r="CB90" s="95"/>
      <c r="CC90" s="95"/>
      <c r="CD90" s="95"/>
      <c r="CE90" s="95"/>
      <c r="CF90" s="95"/>
      <c r="CG90" s="95"/>
      <c r="CH90" s="95"/>
      <c r="CI90" s="95"/>
      <c r="CJ90" s="94"/>
      <c r="CK90" s="94"/>
      <c r="CL90" s="94"/>
      <c r="CM90" s="94"/>
      <c r="CN90" s="94"/>
      <c r="CO90" s="94"/>
      <c r="CP90" s="94"/>
      <c r="CQ90" s="94"/>
    </row>
    <row r="91" spans="14:95" s="81" customFormat="1" x14ac:dyDescent="0.3">
      <c r="T91" s="83"/>
      <c r="U91" s="116"/>
      <c r="V91" s="116"/>
      <c r="W91" s="116"/>
      <c r="X91" s="116"/>
      <c r="Y91" s="116"/>
      <c r="Z91" s="116" t="str">
        <f t="shared" ref="Z91:Z112" si="49">+IF($AF91=1,(AC91+$AD$117)*$AD$119,"")</f>
        <v/>
      </c>
      <c r="AA91" s="116" t="str">
        <f t="shared" ref="AA91:AA112" si="50">+IF($AF91=1,(AD91+$AD$117)*$AD$119,"")</f>
        <v/>
      </c>
      <c r="AB91" s="116"/>
      <c r="AC91" s="96">
        <v>1.9893155453790952</v>
      </c>
      <c r="AD91" s="96">
        <v>4.9521999712234015</v>
      </c>
      <c r="AE91" s="95"/>
      <c r="AF91" s="95">
        <f t="shared" ref="AF91:AF101" si="51">IF(D19="",0,1)</f>
        <v>0</v>
      </c>
      <c r="AG91" s="95"/>
      <c r="AH91" s="95" t="str">
        <f t="shared" ref="AH91:AH101" si="52">+AH64</f>
        <v/>
      </c>
      <c r="AI91" s="96">
        <f>IFERROR(SUMXMY2(AC$90:AD$90,AC91:AD91),"")</f>
        <v>10.313181413324106</v>
      </c>
      <c r="AJ91" s="96">
        <f>IFERROR(SUMXMY2(AC$91:AD$91,AC91:AD91),"")</f>
        <v>0</v>
      </c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95"/>
      <c r="AV91" s="95"/>
      <c r="AW91" s="95"/>
      <c r="AX91" s="95"/>
      <c r="AY91" s="95"/>
      <c r="AZ91" s="95"/>
      <c r="BA91" s="95"/>
      <c r="BB91" s="95"/>
      <c r="BC91" s="95"/>
      <c r="BD91" s="95"/>
      <c r="BE91" s="95"/>
      <c r="BF91" s="95"/>
      <c r="BG91" s="95"/>
      <c r="BH91" s="95"/>
      <c r="BI91" s="95"/>
      <c r="BJ91" s="95"/>
      <c r="BK91" s="95"/>
      <c r="BL91" s="95"/>
      <c r="BM91" s="95"/>
      <c r="BN91" s="95"/>
      <c r="BO91" s="95"/>
      <c r="BP91" s="95"/>
      <c r="BQ91" s="95"/>
      <c r="BR91" s="95"/>
      <c r="BS91" s="95"/>
      <c r="BT91" s="95"/>
      <c r="BU91" s="95"/>
      <c r="BV91" s="95"/>
      <c r="BW91" s="95"/>
      <c r="BX91" s="95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4"/>
      <c r="CK91" s="94"/>
      <c r="CL91" s="94"/>
      <c r="CM91" s="94"/>
      <c r="CN91" s="94"/>
      <c r="CO91" s="94"/>
      <c r="CP91" s="94"/>
      <c r="CQ91" s="94"/>
    </row>
    <row r="92" spans="14:95" s="81" customFormat="1" x14ac:dyDescent="0.3">
      <c r="T92" s="83"/>
      <c r="U92" s="116"/>
      <c r="V92" s="116"/>
      <c r="W92" s="116"/>
      <c r="X92" s="116"/>
      <c r="Y92" s="116"/>
      <c r="Z92" s="116" t="str">
        <f t="shared" si="49"/>
        <v/>
      </c>
      <c r="AA92" s="116" t="str">
        <f t="shared" si="50"/>
        <v/>
      </c>
      <c r="AB92" s="116"/>
      <c r="AC92" s="96">
        <v>6.7194547182591107</v>
      </c>
      <c r="AD92" s="96">
        <v>7.2563197573362421</v>
      </c>
      <c r="AE92" s="95"/>
      <c r="AF92" s="95">
        <f t="shared" si="51"/>
        <v>0</v>
      </c>
      <c r="AG92" s="95"/>
      <c r="AH92" s="95" t="str">
        <f t="shared" si="52"/>
        <v/>
      </c>
      <c r="AI92" s="96">
        <f t="shared" ref="AI92:AI101" si="53">IFERROR(SUMXMY2(AC$90:AD$90,AC92:AD92),"")</f>
        <v>4.8325429409983665</v>
      </c>
      <c r="AJ92" s="96">
        <f t="shared" ref="AJ92:AJ101" si="54">IFERROR(SUMXMY2(AC$91:AD$91,AC92:AD92),"")</f>
        <v>27.683184583570721</v>
      </c>
      <c r="AK92" s="96">
        <f>IFERROR(SUMXMY2(AC$92:AD$92,AC92:AD92),"")</f>
        <v>0</v>
      </c>
      <c r="AL92" s="111"/>
      <c r="AM92" s="111"/>
      <c r="AN92" s="111"/>
      <c r="AO92" s="111"/>
      <c r="AP92" s="111"/>
      <c r="AQ92" s="111"/>
      <c r="AR92" s="111"/>
      <c r="AS92" s="111"/>
      <c r="AT92" s="111"/>
      <c r="AU92" s="95"/>
      <c r="AV92" s="95"/>
      <c r="AW92" s="95"/>
      <c r="AX92" s="95"/>
      <c r="AY92" s="95"/>
      <c r="AZ92" s="95"/>
      <c r="BA92" s="95"/>
      <c r="BB92" s="95"/>
      <c r="BC92" s="95"/>
      <c r="BD92" s="95"/>
      <c r="BE92" s="95"/>
      <c r="BF92" s="95"/>
      <c r="BG92" s="95"/>
      <c r="BH92" s="95"/>
      <c r="BI92" s="95"/>
      <c r="BJ92" s="95"/>
      <c r="BK92" s="95"/>
      <c r="BL92" s="95"/>
      <c r="BM92" s="95"/>
      <c r="BN92" s="95"/>
      <c r="BO92" s="95"/>
      <c r="BP92" s="95"/>
      <c r="BQ92" s="95"/>
      <c r="BR92" s="95"/>
      <c r="BS92" s="95"/>
      <c r="BT92" s="95"/>
      <c r="BU92" s="95"/>
      <c r="BV92" s="95"/>
      <c r="BW92" s="95"/>
      <c r="BX92" s="95"/>
      <c r="BY92" s="95"/>
      <c r="BZ92" s="95"/>
      <c r="CA92" s="95"/>
      <c r="CB92" s="95"/>
      <c r="CC92" s="95"/>
      <c r="CD92" s="95"/>
      <c r="CE92" s="95"/>
      <c r="CF92" s="95"/>
      <c r="CG92" s="95"/>
      <c r="CH92" s="95"/>
      <c r="CI92" s="95"/>
      <c r="CJ92" s="94"/>
      <c r="CK92" s="94"/>
      <c r="CL92" s="94"/>
      <c r="CM92" s="94"/>
      <c r="CN92" s="94"/>
      <c r="CO92" s="94"/>
      <c r="CP92" s="94"/>
      <c r="CQ92" s="94"/>
    </row>
    <row r="93" spans="14:95" s="81" customFormat="1" x14ac:dyDescent="0.3">
      <c r="T93" s="83"/>
      <c r="U93" s="116"/>
      <c r="V93" s="116"/>
      <c r="W93" s="116"/>
      <c r="X93" s="116"/>
      <c r="Y93" s="116"/>
      <c r="Z93" s="116" t="str">
        <f t="shared" si="49"/>
        <v/>
      </c>
      <c r="AA93" s="116" t="str">
        <f t="shared" si="50"/>
        <v/>
      </c>
      <c r="AB93" s="116"/>
      <c r="AC93" s="96">
        <v>8.3374213996214284</v>
      </c>
      <c r="AD93" s="96">
        <v>6.0136757523618769</v>
      </c>
      <c r="AE93" s="95"/>
      <c r="AF93" s="95">
        <f t="shared" si="51"/>
        <v>0</v>
      </c>
      <c r="AG93" s="95"/>
      <c r="AH93" s="95" t="str">
        <f t="shared" si="52"/>
        <v/>
      </c>
      <c r="AI93" s="96">
        <f>IFERROR(SUMXMY2(AC$90:AD$90,AC93:AD93),"")</f>
        <v>15.0894730494222</v>
      </c>
      <c r="AJ93" s="96">
        <f t="shared" si="54"/>
        <v>41.425178770609314</v>
      </c>
      <c r="AK93" s="96">
        <f t="shared" ref="AK93:AK101" si="55">IFERROR(SUMXMY2(AC$92:AD$92,AC93:AD93),"")</f>
        <v>4.1619803050973214</v>
      </c>
      <c r="AL93" s="96">
        <f>IFERROR(SUMXMY2(AC$93:AD$93,AC93:AD93),"")</f>
        <v>0</v>
      </c>
      <c r="AM93" s="111"/>
      <c r="AN93" s="111"/>
      <c r="AO93" s="111"/>
      <c r="AP93" s="111"/>
      <c r="AQ93" s="111"/>
      <c r="AR93" s="111"/>
      <c r="AS93" s="111"/>
      <c r="AT93" s="111"/>
      <c r="AU93" s="95"/>
      <c r="AV93" s="95"/>
      <c r="AW93" s="95"/>
      <c r="AX93" s="95"/>
      <c r="AY93" s="95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4"/>
      <c r="CK93" s="94"/>
      <c r="CL93" s="94"/>
      <c r="CM93" s="94"/>
      <c r="CN93" s="94"/>
      <c r="CO93" s="94"/>
      <c r="CP93" s="94"/>
      <c r="CQ93" s="94"/>
    </row>
    <row r="94" spans="14:95" s="81" customFormat="1" x14ac:dyDescent="0.3">
      <c r="T94" s="83"/>
      <c r="U94" s="116"/>
      <c r="V94" s="116"/>
      <c r="W94" s="116"/>
      <c r="X94" s="116"/>
      <c r="Y94" s="116"/>
      <c r="Z94" s="116" t="str">
        <f t="shared" si="49"/>
        <v/>
      </c>
      <c r="AA94" s="116" t="str">
        <f t="shared" si="50"/>
        <v/>
      </c>
      <c r="AB94" s="116"/>
      <c r="AC94" s="96">
        <v>4.8271136237488212</v>
      </c>
      <c r="AD94" s="96">
        <v>5.925256939596788</v>
      </c>
      <c r="AE94" s="95"/>
      <c r="AF94" s="95">
        <f t="shared" si="51"/>
        <v>0</v>
      </c>
      <c r="AG94" s="95"/>
      <c r="AH94" s="95" t="str">
        <f t="shared" si="52"/>
        <v/>
      </c>
      <c r="AI94" s="96">
        <f t="shared" si="53"/>
        <v>1.0006565352744345</v>
      </c>
      <c r="AJ94" s="96">
        <f t="shared" si="54"/>
        <v>8.9999377972989159</v>
      </c>
      <c r="AK94" s="96">
        <f t="shared" si="55"/>
        <v>5.352683042740896</v>
      </c>
      <c r="AL94" s="96">
        <f t="shared" ref="AL94:AL101" si="56">IFERROR(SUMXMY2(AC$93:AD$93,AC94:AD94),"")</f>
        <v>12.330078567802477</v>
      </c>
      <c r="AM94" s="96">
        <f>IFERROR(SUMXMY2(AC$94:AD$94,AC94:AD94),"")</f>
        <v>0</v>
      </c>
      <c r="AN94" s="111"/>
      <c r="AO94" s="111"/>
      <c r="AP94" s="111"/>
      <c r="AQ94" s="111"/>
      <c r="AR94" s="111"/>
      <c r="AS94" s="111"/>
      <c r="AT94" s="111"/>
      <c r="AU94" s="95"/>
      <c r="AV94" s="95"/>
      <c r="AW94" s="95"/>
      <c r="AX94" s="95"/>
      <c r="AY94" s="95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4"/>
      <c r="CK94" s="94"/>
      <c r="CL94" s="94"/>
      <c r="CM94" s="94"/>
      <c r="CN94" s="94"/>
      <c r="CO94" s="94"/>
      <c r="CP94" s="94"/>
      <c r="CQ94" s="94"/>
    </row>
    <row r="95" spans="14:95" s="81" customFormat="1" x14ac:dyDescent="0.3">
      <c r="T95" s="83"/>
      <c r="U95" s="116"/>
      <c r="V95" s="116"/>
      <c r="W95" s="116"/>
      <c r="X95" s="116"/>
      <c r="Y95" s="116"/>
      <c r="Z95" s="116" t="str">
        <f t="shared" si="49"/>
        <v/>
      </c>
      <c r="AA95" s="116" t="str">
        <f t="shared" si="50"/>
        <v/>
      </c>
      <c r="AB95" s="116"/>
      <c r="AC95" s="96">
        <v>2.6146325192790174</v>
      </c>
      <c r="AD95" s="96">
        <v>2.1792883632895799</v>
      </c>
      <c r="AE95" s="95"/>
      <c r="AF95" s="95">
        <f t="shared" si="51"/>
        <v>0</v>
      </c>
      <c r="AG95" s="95"/>
      <c r="AH95" s="95" t="str">
        <f t="shared" si="52"/>
        <v/>
      </c>
      <c r="AI95" s="96">
        <f t="shared" si="53"/>
        <v>25.918501574908838</v>
      </c>
      <c r="AJ95" s="96">
        <f t="shared" si="54"/>
        <v>8.0800601032614878</v>
      </c>
      <c r="AK95" s="96">
        <f t="shared" si="55"/>
        <v>42.625813061375155</v>
      </c>
      <c r="AL95" s="96">
        <f t="shared" si="56"/>
        <v>47.452839218447416</v>
      </c>
      <c r="AM95" s="96">
        <f t="shared" ref="AM95:AM101" si="57">IFERROR(SUMXMY2(AC$94:AD$94,AC95:AD95),"")</f>
        <v>18.927353212316973</v>
      </c>
      <c r="AN95" s="96">
        <f>IFERROR(SUMXMY2(AC$95:AD$95,AC95:AD95),"")</f>
        <v>0</v>
      </c>
      <c r="AO95" s="96"/>
      <c r="AP95" s="111"/>
      <c r="AQ95" s="111"/>
      <c r="AR95" s="111"/>
      <c r="AS95" s="111"/>
      <c r="AT95" s="111"/>
      <c r="AU95" s="95"/>
      <c r="AV95" s="95"/>
      <c r="AW95" s="95"/>
      <c r="AX95" s="95"/>
      <c r="AY95" s="95"/>
      <c r="AZ95" s="95"/>
      <c r="BA95" s="95"/>
      <c r="BB95" s="95"/>
      <c r="BC95" s="95"/>
      <c r="BD95" s="95"/>
      <c r="BE95" s="95"/>
      <c r="BF95" s="95"/>
      <c r="BG95" s="95"/>
      <c r="BH95" s="95"/>
      <c r="BI95" s="95"/>
      <c r="BJ95" s="95"/>
      <c r="BK95" s="95"/>
      <c r="BL95" s="95"/>
      <c r="BM95" s="95"/>
      <c r="BN95" s="95"/>
      <c r="BO95" s="95"/>
      <c r="BP95" s="95"/>
      <c r="BQ95" s="95"/>
      <c r="BR95" s="95"/>
      <c r="BS95" s="95"/>
      <c r="BT95" s="95"/>
      <c r="BU95" s="95"/>
      <c r="BV95" s="95"/>
      <c r="BW95" s="95"/>
      <c r="BX95" s="95"/>
      <c r="BY95" s="95"/>
      <c r="BZ95" s="95"/>
      <c r="CA95" s="95"/>
      <c r="CB95" s="95"/>
      <c r="CC95" s="95"/>
      <c r="CD95" s="95"/>
      <c r="CE95" s="95"/>
      <c r="CF95" s="95"/>
      <c r="CG95" s="95"/>
      <c r="CH95" s="95"/>
      <c r="CI95" s="95"/>
      <c r="CJ95" s="94"/>
      <c r="CK95" s="94"/>
      <c r="CL95" s="94"/>
      <c r="CM95" s="94"/>
      <c r="CN95" s="94"/>
      <c r="CO95" s="94"/>
      <c r="CP95" s="94"/>
      <c r="CQ95" s="94"/>
    </row>
    <row r="96" spans="14:95" s="81" customFormat="1" x14ac:dyDescent="0.3">
      <c r="T96" s="83"/>
      <c r="U96" s="116"/>
      <c r="V96" s="116"/>
      <c r="W96" s="116"/>
      <c r="X96" s="116"/>
      <c r="Y96" s="116"/>
      <c r="Z96" s="116" t="str">
        <f t="shared" si="49"/>
        <v/>
      </c>
      <c r="AA96" s="116" t="str">
        <f t="shared" si="50"/>
        <v/>
      </c>
      <c r="AB96" s="116"/>
      <c r="AC96" s="96">
        <v>5.9842836352767748</v>
      </c>
      <c r="AD96" s="96">
        <v>5.8732562260166663</v>
      </c>
      <c r="AE96" s="95"/>
      <c r="AF96" s="95">
        <f t="shared" si="51"/>
        <v>0</v>
      </c>
      <c r="AG96" s="95"/>
      <c r="AH96" s="95" t="str">
        <f t="shared" si="52"/>
        <v/>
      </c>
      <c r="AI96" s="96">
        <f t="shared" si="53"/>
        <v>3.0782754414591862</v>
      </c>
      <c r="AJ96" s="96">
        <f t="shared" si="54"/>
        <v>16.808114663794509</v>
      </c>
      <c r="AK96" s="96">
        <f t="shared" si="55"/>
        <v>2.4533412529195959</v>
      </c>
      <c r="AL96" s="96">
        <f t="shared" si="56"/>
        <v>5.5569749813639673</v>
      </c>
      <c r="AM96" s="96">
        <f t="shared" si="57"/>
        <v>1.3417465097924459</v>
      </c>
      <c r="AN96" s="96">
        <f t="shared" ref="AN96:AN101" si="58">IFERROR(SUMXMY2(AC$95:AD$95,AC96:AD96),"")</f>
        <v>24.999947214405452</v>
      </c>
      <c r="AO96" s="96">
        <f>IFERROR(SUMXMY2(AC$96:AD$96,AC96:AD96),"")</f>
        <v>0</v>
      </c>
      <c r="AP96" s="111"/>
      <c r="AQ96" s="111"/>
      <c r="AR96" s="111"/>
      <c r="AS96" s="111"/>
      <c r="AT96" s="111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  <c r="BM96" s="95"/>
      <c r="BN96" s="95"/>
      <c r="BO96" s="95"/>
      <c r="BP96" s="95"/>
      <c r="BQ96" s="95"/>
      <c r="BR96" s="95"/>
      <c r="BS96" s="95"/>
      <c r="BT96" s="95"/>
      <c r="BU96" s="95"/>
      <c r="BV96" s="95"/>
      <c r="BW96" s="95"/>
      <c r="BX96" s="95"/>
      <c r="BY96" s="95"/>
      <c r="BZ96" s="95"/>
      <c r="CA96" s="95"/>
      <c r="CB96" s="95"/>
      <c r="CC96" s="95"/>
      <c r="CD96" s="95"/>
      <c r="CE96" s="95"/>
      <c r="CF96" s="95"/>
      <c r="CG96" s="95"/>
      <c r="CH96" s="95"/>
      <c r="CI96" s="95"/>
      <c r="CJ96" s="94"/>
      <c r="CK96" s="94"/>
      <c r="CL96" s="94"/>
      <c r="CM96" s="94"/>
      <c r="CN96" s="94"/>
      <c r="CO96" s="94"/>
      <c r="CP96" s="94"/>
      <c r="CQ96" s="94"/>
    </row>
    <row r="97" spans="2:95" s="81" customFormat="1" x14ac:dyDescent="0.3">
      <c r="B97" s="87"/>
      <c r="T97" s="83"/>
      <c r="U97" s="116"/>
      <c r="V97" s="116"/>
      <c r="W97" s="116"/>
      <c r="X97" s="116"/>
      <c r="Y97" s="116"/>
      <c r="Z97" s="116" t="str">
        <f t="shared" si="49"/>
        <v/>
      </c>
      <c r="AA97" s="116" t="str">
        <f t="shared" si="50"/>
        <v/>
      </c>
      <c r="AB97" s="116"/>
      <c r="AC97" s="96">
        <v>6.5444392938558718</v>
      </c>
      <c r="AD97" s="96">
        <v>2.9258739091983355</v>
      </c>
      <c r="AE97" s="95"/>
      <c r="AF97" s="95">
        <f t="shared" si="51"/>
        <v>0</v>
      </c>
      <c r="AG97" s="95"/>
      <c r="AH97" s="95" t="str">
        <f t="shared" si="52"/>
        <v/>
      </c>
      <c r="AI97" s="96">
        <f t="shared" si="53"/>
        <v>19.659768037412451</v>
      </c>
      <c r="AJ97" s="96">
        <f t="shared" si="54"/>
        <v>24.855149673579135</v>
      </c>
      <c r="AK97" s="96">
        <f t="shared" si="55"/>
        <v>18.78339164243388</v>
      </c>
      <c r="AL97" s="96">
        <f t="shared" si="56"/>
        <v>12.749305054239652</v>
      </c>
      <c r="AM97" s="96">
        <f t="shared" si="57"/>
        <v>11.945506020250834</v>
      </c>
      <c r="AN97" s="96">
        <f t="shared" si="58"/>
        <v>16.000771262870014</v>
      </c>
      <c r="AO97" s="96">
        <f t="shared" ref="AO97:AO101" si="59">IFERROR(SUMXMY2(AC$96:AD$96,AC97:AD97),"")</f>
        <v>9.0008368833315728</v>
      </c>
      <c r="AP97" s="96">
        <f>IFERROR(SUMXMY2(AC$97:AD$97,AC97:AD97),"")</f>
        <v>0</v>
      </c>
      <c r="AQ97" s="111"/>
      <c r="AR97" s="111"/>
      <c r="AS97" s="111"/>
      <c r="AT97" s="111"/>
      <c r="AU97" s="95"/>
      <c r="AV97" s="95"/>
      <c r="AW97" s="95"/>
      <c r="AX97" s="95"/>
      <c r="AY97" s="95"/>
      <c r="AZ97" s="95"/>
      <c r="BA97" s="95"/>
      <c r="BB97" s="95"/>
      <c r="BC97" s="95"/>
      <c r="BD97" s="95"/>
      <c r="BE97" s="95"/>
      <c r="BF97" s="95"/>
      <c r="BG97" s="95"/>
      <c r="BH97" s="95"/>
      <c r="BI97" s="95"/>
      <c r="BJ97" s="95"/>
      <c r="BK97" s="95"/>
      <c r="BL97" s="95"/>
      <c r="BM97" s="95"/>
      <c r="BN97" s="95"/>
      <c r="BO97" s="95"/>
      <c r="BP97" s="95"/>
      <c r="BQ97" s="95"/>
      <c r="BR97" s="95"/>
      <c r="BS97" s="95"/>
      <c r="BT97" s="95"/>
      <c r="BU97" s="95"/>
      <c r="BV97" s="95"/>
      <c r="BW97" s="95"/>
      <c r="BX97" s="95"/>
      <c r="BY97" s="95"/>
      <c r="BZ97" s="95"/>
      <c r="CA97" s="95"/>
      <c r="CB97" s="95"/>
      <c r="CC97" s="95"/>
      <c r="CD97" s="95"/>
      <c r="CE97" s="95"/>
      <c r="CF97" s="95"/>
      <c r="CG97" s="95"/>
      <c r="CH97" s="95"/>
      <c r="CI97" s="95"/>
      <c r="CJ97" s="94"/>
      <c r="CK97" s="94"/>
      <c r="CL97" s="94"/>
      <c r="CM97" s="94"/>
      <c r="CN97" s="94"/>
      <c r="CO97" s="94"/>
      <c r="CP97" s="94"/>
      <c r="CQ97" s="94"/>
    </row>
    <row r="98" spans="2:95" s="81" customFormat="1" x14ac:dyDescent="0.3">
      <c r="B98" s="87"/>
      <c r="T98" s="83"/>
      <c r="U98" s="116"/>
      <c r="V98" s="116"/>
      <c r="W98" s="116"/>
      <c r="X98" s="116"/>
      <c r="Y98" s="116"/>
      <c r="Z98" s="116" t="str">
        <f t="shared" si="49"/>
        <v/>
      </c>
      <c r="AA98" s="116" t="str">
        <f t="shared" si="50"/>
        <v/>
      </c>
      <c r="AB98" s="116"/>
      <c r="AC98" s="96">
        <v>7.6724636827229835</v>
      </c>
      <c r="AD98" s="96">
        <v>6.8759837265378581</v>
      </c>
      <c r="AE98" s="95"/>
      <c r="AF98" s="95">
        <f t="shared" si="51"/>
        <v>0</v>
      </c>
      <c r="AG98" s="95"/>
      <c r="AH98" s="95" t="str">
        <f t="shared" si="52"/>
        <v/>
      </c>
      <c r="AI98" s="96">
        <f t="shared" si="53"/>
        <v>9.7350745062080737</v>
      </c>
      <c r="AJ98" s="96">
        <f t="shared" si="54"/>
        <v>35.999116688207096</v>
      </c>
      <c r="AK98" s="96">
        <f t="shared" si="55"/>
        <v>1.0528815826719726</v>
      </c>
      <c r="AL98" s="96">
        <f t="shared" si="56"/>
        <v>1.1857438075902769</v>
      </c>
      <c r="AM98" s="96">
        <f t="shared" si="57"/>
        <v>8.9998983815115601</v>
      </c>
      <c r="AN98" s="96">
        <f t="shared" si="58"/>
        <v>47.64060341306282</v>
      </c>
      <c r="AO98" s="96">
        <f t="shared" si="59"/>
        <v>3.8554143128969605</v>
      </c>
      <c r="AP98" s="96">
        <f t="shared" ref="AP98:AP101" si="60">IFERROR(SUMXMY2(AC$97:AD$97,AC98:AD98),"")</f>
        <v>16.875806590921098</v>
      </c>
      <c r="AQ98" s="96">
        <f>IFERROR(SUMXMY2(AC$98:AD$98,AC98:AD98),"")</f>
        <v>0</v>
      </c>
      <c r="AR98" s="111"/>
      <c r="AS98" s="111"/>
      <c r="AT98" s="111"/>
      <c r="AU98" s="95"/>
      <c r="AV98" s="95"/>
      <c r="AW98" s="95"/>
      <c r="AX98" s="95"/>
      <c r="AY98" s="95"/>
      <c r="AZ98" s="95"/>
      <c r="BA98" s="95"/>
      <c r="BB98" s="95"/>
      <c r="BC98" s="95"/>
      <c r="BD98" s="95"/>
      <c r="BE98" s="95"/>
      <c r="BF98" s="95"/>
      <c r="BG98" s="95"/>
      <c r="BH98" s="95"/>
      <c r="BI98" s="95"/>
      <c r="BJ98" s="95"/>
      <c r="BK98" s="95"/>
      <c r="BL98" s="95"/>
      <c r="BM98" s="95"/>
      <c r="BN98" s="95"/>
      <c r="BO98" s="95"/>
      <c r="BP98" s="95"/>
      <c r="BQ98" s="95"/>
      <c r="BR98" s="95"/>
      <c r="BS98" s="95"/>
      <c r="BT98" s="95"/>
      <c r="BU98" s="95"/>
      <c r="BV98" s="95"/>
      <c r="BW98" s="95"/>
      <c r="BX98" s="95"/>
      <c r="BY98" s="95"/>
      <c r="BZ98" s="95"/>
      <c r="CA98" s="95"/>
      <c r="CB98" s="95"/>
      <c r="CC98" s="95"/>
      <c r="CD98" s="95"/>
      <c r="CE98" s="95"/>
      <c r="CF98" s="95"/>
      <c r="CG98" s="95"/>
      <c r="CH98" s="95"/>
      <c r="CI98" s="95"/>
      <c r="CJ98" s="94"/>
      <c r="CK98" s="94"/>
      <c r="CL98" s="94"/>
      <c r="CM98" s="94"/>
      <c r="CN98" s="94"/>
      <c r="CO98" s="94"/>
      <c r="CP98" s="94"/>
      <c r="CQ98" s="94"/>
    </row>
    <row r="99" spans="2:95" s="81" customFormat="1" x14ac:dyDescent="0.3">
      <c r="B99" s="87"/>
      <c r="T99" s="83"/>
      <c r="U99" s="116"/>
      <c r="V99" s="116"/>
      <c r="W99" s="116"/>
      <c r="X99" s="116"/>
      <c r="Y99" s="116"/>
      <c r="Z99" s="116" t="str">
        <f t="shared" si="49"/>
        <v/>
      </c>
      <c r="AA99" s="116" t="str">
        <f t="shared" si="50"/>
        <v/>
      </c>
      <c r="AB99" s="116"/>
      <c r="AC99" s="96">
        <v>3.4269859590202132</v>
      </c>
      <c r="AD99" s="96">
        <v>1.0250185178271212</v>
      </c>
      <c r="AE99" s="95"/>
      <c r="AF99" s="95">
        <f t="shared" si="51"/>
        <v>0</v>
      </c>
      <c r="AG99" s="95"/>
      <c r="AH99" s="95" t="str">
        <f t="shared" si="52"/>
        <v/>
      </c>
      <c r="AI99" s="96">
        <f t="shared" si="53"/>
        <v>35.630704387387794</v>
      </c>
      <c r="AJ99" s="96">
        <f t="shared" si="54"/>
        <v>17.489650386158747</v>
      </c>
      <c r="AK99" s="96">
        <f t="shared" si="55"/>
        <v>49.669465668072036</v>
      </c>
      <c r="AL99" s="96">
        <f t="shared" si="56"/>
        <v>48.999077219988415</v>
      </c>
      <c r="AM99" s="96">
        <f t="shared" si="57"/>
        <v>25.97269406772606</v>
      </c>
      <c r="AN99" s="96">
        <f t="shared" si="58"/>
        <v>1.9922569872032809</v>
      </c>
      <c r="AO99" s="96">
        <f t="shared" si="59"/>
        <v>30.045180280098226</v>
      </c>
      <c r="AP99" s="96">
        <f t="shared" si="60"/>
        <v>13.331766513782981</v>
      </c>
      <c r="AQ99" s="96">
        <f t="shared" ref="AQ99:AQ101" si="61">IFERROR(SUMXMY2(AC$98:AD$98,AC99:AD99),"")</f>
        <v>52.257874975999925</v>
      </c>
      <c r="AR99" s="96">
        <f>IFERROR(SUMXMY2(AC$99:AD$99,AC99:AD99),"")</f>
        <v>0</v>
      </c>
      <c r="AS99" s="111"/>
      <c r="AT99" s="111"/>
      <c r="AU99" s="111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4"/>
      <c r="CK99" s="94"/>
      <c r="CL99" s="94"/>
      <c r="CM99" s="94"/>
      <c r="CN99" s="94"/>
      <c r="CO99" s="94"/>
      <c r="CP99" s="94"/>
      <c r="CQ99" s="94"/>
    </row>
    <row r="100" spans="2:95" s="81" customFormat="1" x14ac:dyDescent="0.3">
      <c r="B100" s="87"/>
      <c r="T100" s="83"/>
      <c r="U100" s="116"/>
      <c r="V100" s="116"/>
      <c r="W100" s="116"/>
      <c r="X100" s="116"/>
      <c r="Y100" s="116"/>
      <c r="Z100" s="116" t="str">
        <f t="shared" si="49"/>
        <v/>
      </c>
      <c r="AA100" s="116" t="str">
        <f t="shared" si="50"/>
        <v/>
      </c>
      <c r="AB100" s="116"/>
      <c r="AC100" s="96">
        <v>8.9813648143905773</v>
      </c>
      <c r="AD100" s="96">
        <v>5.2857266357504695</v>
      </c>
      <c r="AE100" s="95"/>
      <c r="AF100" s="95">
        <f t="shared" si="51"/>
        <v>0</v>
      </c>
      <c r="AG100" s="95"/>
      <c r="AH100" s="95" t="str">
        <f t="shared" si="52"/>
        <v/>
      </c>
      <c r="AI100" s="96">
        <f t="shared" si="53"/>
        <v>22.180399006035902</v>
      </c>
      <c r="AJ100" s="96">
        <f t="shared" si="54"/>
        <v>48.999993016234555</v>
      </c>
      <c r="AK100" s="96">
        <f t="shared" si="55"/>
        <v>8.999474533822621</v>
      </c>
      <c r="AL100" s="96">
        <f t="shared" si="56"/>
        <v>0.94457303779988055</v>
      </c>
      <c r="AM100" s="96">
        <f t="shared" si="57"/>
        <v>17.666801964486215</v>
      </c>
      <c r="AN100" s="96">
        <f t="shared" si="58"/>
        <v>50.185238858226306</v>
      </c>
      <c r="AO100" s="96">
        <f t="shared" si="59"/>
        <v>9.3276866136365459</v>
      </c>
      <c r="AP100" s="96">
        <f t="shared" si="60"/>
        <v>11.507510883648887</v>
      </c>
      <c r="AQ100" s="96">
        <f t="shared" si="61"/>
        <v>4.2421397872802764</v>
      </c>
      <c r="AR100" s="96">
        <f t="shared" ref="AR100:AR101" si="62">IFERROR(SUMXMY2(AC$99:AD$99,AC100:AD100),"")</f>
        <v>49.004758135123325</v>
      </c>
      <c r="AS100" s="96">
        <f>IFERROR(SUMXMY2(AC$100:AD$100,AC100:AD100),"")</f>
        <v>0</v>
      </c>
      <c r="AT100" s="111"/>
      <c r="AU100" s="111"/>
      <c r="AV100" s="95"/>
      <c r="AW100" s="95"/>
      <c r="AX100" s="95"/>
      <c r="AY100" s="95"/>
      <c r="AZ100" s="95"/>
      <c r="BA100" s="95"/>
      <c r="BB100" s="95"/>
      <c r="BC100" s="95"/>
      <c r="BD100" s="95"/>
      <c r="BE100" s="95"/>
      <c r="BF100" s="95"/>
      <c r="BG100" s="95"/>
      <c r="BH100" s="95"/>
      <c r="BI100" s="95"/>
      <c r="BJ100" s="95"/>
      <c r="BK100" s="95"/>
      <c r="BL100" s="95"/>
      <c r="BM100" s="95"/>
      <c r="BN100" s="95"/>
      <c r="BO100" s="95"/>
      <c r="BP100" s="95"/>
      <c r="BQ100" s="95"/>
      <c r="BR100" s="95"/>
      <c r="BS100" s="95"/>
      <c r="BT100" s="95"/>
      <c r="BU100" s="95"/>
      <c r="BV100" s="95"/>
      <c r="BW100" s="95"/>
      <c r="BX100" s="95"/>
      <c r="BY100" s="95"/>
      <c r="BZ100" s="95"/>
      <c r="CA100" s="95"/>
      <c r="CB100" s="95"/>
      <c r="CC100" s="95"/>
      <c r="CD100" s="95"/>
      <c r="CE100" s="95"/>
      <c r="CF100" s="95"/>
      <c r="CG100" s="95"/>
      <c r="CH100" s="95"/>
      <c r="CI100" s="95"/>
      <c r="CJ100" s="94"/>
      <c r="CK100" s="94"/>
      <c r="CL100" s="94"/>
      <c r="CM100" s="94"/>
      <c r="CN100" s="94"/>
      <c r="CO100" s="94"/>
      <c r="CP100" s="94"/>
      <c r="CQ100" s="94"/>
    </row>
    <row r="101" spans="2:95" s="81" customFormat="1" x14ac:dyDescent="0.3">
      <c r="B101" s="87"/>
      <c r="T101" s="83"/>
      <c r="U101" s="116"/>
      <c r="V101" s="116"/>
      <c r="W101" s="116"/>
      <c r="X101" s="116"/>
      <c r="Y101" s="116"/>
      <c r="Z101" s="116" t="str">
        <f t="shared" si="49"/>
        <v/>
      </c>
      <c r="AA101" s="116" t="str">
        <f t="shared" si="50"/>
        <v/>
      </c>
      <c r="AB101" s="116"/>
      <c r="AC101" s="96">
        <v>5.2675235801397289</v>
      </c>
      <c r="AD101" s="96">
        <v>1.937981763588867</v>
      </c>
      <c r="AE101" s="95"/>
      <c r="AF101" s="95">
        <f t="shared" si="51"/>
        <v>0</v>
      </c>
      <c r="AG101" s="95"/>
      <c r="AH101" s="95" t="str">
        <f t="shared" si="52"/>
        <v/>
      </c>
      <c r="AI101" s="96">
        <f t="shared" si="53"/>
        <v>25.00538002130336</v>
      </c>
      <c r="AJ101" s="96">
        <f t="shared" si="54"/>
        <v>19.832159322404721</v>
      </c>
      <c r="AK101" s="96">
        <f t="shared" si="55"/>
        <v>30.392823045577504</v>
      </c>
      <c r="AL101" s="96">
        <f t="shared" si="56"/>
        <v>26.035554112178936</v>
      </c>
      <c r="AM101" s="96">
        <f t="shared" si="57"/>
        <v>16.092324258897239</v>
      </c>
      <c r="AN101" s="96">
        <f t="shared" si="58"/>
        <v>7.0960598558537908</v>
      </c>
      <c r="AO101" s="96">
        <f t="shared" si="59"/>
        <v>16.000130071276466</v>
      </c>
      <c r="AP101" s="96">
        <f t="shared" si="60"/>
        <v>2.6064446312920859</v>
      </c>
      <c r="AQ101" s="96">
        <f t="shared" si="61"/>
        <v>30.167600283101251</v>
      </c>
      <c r="AR101" s="96">
        <f t="shared" si="62"/>
        <v>4.2210806228681079</v>
      </c>
      <c r="AS101" s="96">
        <f>IFERROR(SUMXMY2(AC$100:AD$100,AC101:AD101),"")</f>
        <v>25.000012442306172</v>
      </c>
      <c r="AT101" s="96">
        <f>IFERROR(SUMXMY2(AC$101:AD$101,AC101:AD101),"")</f>
        <v>0</v>
      </c>
      <c r="AU101" s="111"/>
      <c r="AV101" s="111"/>
      <c r="AW101" s="95"/>
      <c r="AX101" s="95"/>
      <c r="AY101" s="95"/>
      <c r="AZ101" s="95"/>
      <c r="BA101" s="95"/>
      <c r="BB101" s="95"/>
      <c r="BC101" s="95"/>
      <c r="BD101" s="95"/>
      <c r="BE101" s="95"/>
      <c r="BF101" s="95"/>
      <c r="BG101" s="95"/>
      <c r="BH101" s="95"/>
      <c r="BI101" s="95"/>
      <c r="BJ101" s="95"/>
      <c r="BK101" s="95"/>
      <c r="BL101" s="95"/>
      <c r="BM101" s="95"/>
      <c r="BN101" s="95"/>
      <c r="BO101" s="95"/>
      <c r="BP101" s="95"/>
      <c r="BQ101" s="95"/>
      <c r="BR101" s="95"/>
      <c r="BS101" s="95"/>
      <c r="BT101" s="95"/>
      <c r="BU101" s="95"/>
      <c r="BV101" s="95"/>
      <c r="BW101" s="95"/>
      <c r="BX101" s="95"/>
      <c r="BY101" s="95"/>
      <c r="BZ101" s="95"/>
      <c r="CA101" s="95"/>
      <c r="CB101" s="95"/>
      <c r="CC101" s="95"/>
      <c r="CD101" s="95"/>
      <c r="CE101" s="95"/>
      <c r="CF101" s="95"/>
      <c r="CG101" s="95"/>
      <c r="CH101" s="95"/>
      <c r="CI101" s="95"/>
      <c r="CJ101" s="94"/>
      <c r="CK101" s="94"/>
      <c r="CL101" s="94"/>
      <c r="CM101" s="94"/>
      <c r="CN101" s="94"/>
      <c r="CO101" s="94"/>
      <c r="CP101" s="94"/>
      <c r="CQ101" s="94"/>
    </row>
    <row r="102" spans="2:95" s="81" customFormat="1" x14ac:dyDescent="0.3">
      <c r="B102" s="87"/>
      <c r="T102" s="83"/>
      <c r="U102" s="116"/>
      <c r="V102" s="116"/>
      <c r="W102" s="116"/>
      <c r="X102" s="116"/>
      <c r="Y102" s="116"/>
      <c r="Z102" s="116" t="str">
        <f t="shared" si="49"/>
        <v/>
      </c>
      <c r="AA102" s="116" t="str">
        <f t="shared" si="50"/>
        <v/>
      </c>
      <c r="AB102" s="116"/>
      <c r="AC102" s="96" t="str">
        <f t="shared" ref="AC102:AD112" si="63">IF($AF102=1,AI102,"")</f>
        <v/>
      </c>
      <c r="AD102" s="96" t="str">
        <f t="shared" si="63"/>
        <v/>
      </c>
      <c r="AE102" s="95"/>
      <c r="AF102" s="95"/>
      <c r="AG102" s="95"/>
      <c r="AH102" s="95"/>
      <c r="AI102" s="96"/>
      <c r="AJ102" s="96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 t="str">
        <f>IFERROR(IF(OR($AF102=0,AV$89=0),"",SQRT(($AI$101-$AI102)^2+($AJ$101-$AJ102)^2)),"")</f>
        <v/>
      </c>
      <c r="AW102" s="111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5"/>
      <c r="CA102" s="95"/>
      <c r="CB102" s="95"/>
      <c r="CC102" s="95"/>
      <c r="CD102" s="95"/>
      <c r="CE102" s="95"/>
      <c r="CF102" s="95"/>
      <c r="CG102" s="95"/>
      <c r="CH102" s="95"/>
      <c r="CI102" s="95"/>
      <c r="CJ102" s="94"/>
      <c r="CK102" s="94"/>
      <c r="CL102" s="94"/>
      <c r="CM102" s="94"/>
      <c r="CN102" s="94"/>
      <c r="CO102" s="94"/>
      <c r="CP102" s="94"/>
      <c r="CQ102" s="94"/>
    </row>
    <row r="103" spans="2:95" s="81" customFormat="1" x14ac:dyDescent="0.3">
      <c r="B103" s="87"/>
      <c r="T103" s="83"/>
      <c r="U103" s="116"/>
      <c r="V103" s="116"/>
      <c r="W103" s="116"/>
      <c r="X103" s="116"/>
      <c r="Y103" s="116"/>
      <c r="Z103" s="116" t="str">
        <f t="shared" si="49"/>
        <v/>
      </c>
      <c r="AA103" s="116" t="str">
        <f t="shared" si="50"/>
        <v/>
      </c>
      <c r="AB103" s="116"/>
      <c r="AC103" s="96" t="str">
        <f t="shared" si="63"/>
        <v/>
      </c>
      <c r="AD103" s="96" t="str">
        <f t="shared" si="63"/>
        <v/>
      </c>
      <c r="AE103" s="95"/>
      <c r="AF103" s="95"/>
      <c r="AG103" s="95"/>
      <c r="AH103" s="95"/>
      <c r="AI103" s="96"/>
      <c r="AJ103" s="96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 t="str">
        <f t="shared" ref="AV103:AV113" si="64">IFERROR(IF(OR($AF103=0,AV$89=0),"",SQRT(($AI$101-$AI103)^2+($AJ$101-$AJ103)^2)),"")</f>
        <v/>
      </c>
      <c r="AW103" s="111" t="str">
        <f>IFERROR(IF(OR($AF103=0,AW$89=0),"",SQRT(($AI$102-$AI103)^2+($AJ$102-$AJ103)^2)),"")</f>
        <v/>
      </c>
      <c r="AX103" s="111"/>
      <c r="AY103" s="95"/>
      <c r="AZ103" s="95"/>
      <c r="BA103" s="95"/>
      <c r="BB103" s="95"/>
      <c r="BC103" s="95"/>
      <c r="BD103" s="95"/>
      <c r="BE103" s="95"/>
      <c r="BF103" s="95"/>
      <c r="BG103" s="95"/>
      <c r="BH103" s="95"/>
      <c r="BI103" s="95"/>
      <c r="BJ103" s="95"/>
      <c r="BK103" s="95"/>
      <c r="BL103" s="95"/>
      <c r="BM103" s="95"/>
      <c r="BN103" s="95"/>
      <c r="BO103" s="95"/>
      <c r="BP103" s="95"/>
      <c r="BQ103" s="95"/>
      <c r="BR103" s="95"/>
      <c r="BS103" s="95"/>
      <c r="BT103" s="95"/>
      <c r="BU103" s="95"/>
      <c r="BV103" s="95"/>
      <c r="BW103" s="95"/>
      <c r="BX103" s="95"/>
      <c r="BY103" s="95"/>
      <c r="BZ103" s="95"/>
      <c r="CA103" s="95"/>
      <c r="CB103" s="95"/>
      <c r="CC103" s="95"/>
      <c r="CD103" s="95"/>
      <c r="CE103" s="95"/>
      <c r="CF103" s="95"/>
      <c r="CG103" s="95"/>
      <c r="CH103" s="95"/>
      <c r="CI103" s="95"/>
      <c r="CJ103" s="94"/>
      <c r="CK103" s="94"/>
      <c r="CL103" s="94"/>
      <c r="CM103" s="94"/>
      <c r="CN103" s="94"/>
      <c r="CO103" s="94"/>
      <c r="CP103" s="94"/>
      <c r="CQ103" s="94"/>
    </row>
    <row r="104" spans="2:95" s="81" customFormat="1" x14ac:dyDescent="0.3">
      <c r="B104" s="87"/>
      <c r="T104" s="83"/>
      <c r="U104" s="116"/>
      <c r="V104" s="116"/>
      <c r="W104" s="116"/>
      <c r="X104" s="116"/>
      <c r="Y104" s="116"/>
      <c r="Z104" s="116" t="str">
        <f t="shared" si="49"/>
        <v/>
      </c>
      <c r="AA104" s="116" t="str">
        <f t="shared" si="50"/>
        <v/>
      </c>
      <c r="AB104" s="116"/>
      <c r="AC104" s="96" t="str">
        <f t="shared" si="63"/>
        <v/>
      </c>
      <c r="AD104" s="96" t="str">
        <f t="shared" si="63"/>
        <v/>
      </c>
      <c r="AE104" s="95"/>
      <c r="AF104" s="95"/>
      <c r="AG104" s="95"/>
      <c r="AH104" s="95"/>
      <c r="AI104" s="96"/>
      <c r="AJ104" s="96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 t="str">
        <f t="shared" si="64"/>
        <v/>
      </c>
      <c r="AW104" s="111" t="str">
        <f t="shared" ref="AW104:AW113" si="65">IFERROR(IF(OR($AF104=0,AW$89=0),"",SQRT(($AI$102-$AI104)^2+($AJ$102-$AJ104)^2)),"")</f>
        <v/>
      </c>
      <c r="AX104" s="111" t="str">
        <f>IFERROR(IF(OR($AF104=0,AX$89=0),"",SQRT(($AI$103-$AI104)^2+($AJ$103-$AJ104)^2)),"")</f>
        <v/>
      </c>
      <c r="AY104" s="111"/>
      <c r="AZ104" s="95"/>
      <c r="BA104" s="95"/>
      <c r="BB104" s="95"/>
      <c r="BC104" s="95"/>
      <c r="BD104" s="95"/>
      <c r="BE104" s="95"/>
      <c r="BF104" s="95"/>
      <c r="BG104" s="95"/>
      <c r="BH104" s="95"/>
      <c r="BI104" s="95"/>
      <c r="BJ104" s="95"/>
      <c r="BK104" s="95"/>
      <c r="BL104" s="95"/>
      <c r="BM104" s="95"/>
      <c r="BN104" s="95"/>
      <c r="BO104" s="95"/>
      <c r="BP104" s="95"/>
      <c r="BQ104" s="95"/>
      <c r="BR104" s="95"/>
      <c r="BS104" s="95"/>
      <c r="BT104" s="95"/>
      <c r="BU104" s="95"/>
      <c r="BV104" s="95"/>
      <c r="BW104" s="95"/>
      <c r="BX104" s="95"/>
      <c r="BY104" s="95"/>
      <c r="BZ104" s="95"/>
      <c r="CA104" s="95"/>
      <c r="CB104" s="95"/>
      <c r="CC104" s="95"/>
      <c r="CD104" s="95"/>
      <c r="CE104" s="95"/>
      <c r="CF104" s="95"/>
      <c r="CG104" s="95"/>
      <c r="CH104" s="95"/>
      <c r="CI104" s="95"/>
      <c r="CJ104" s="94"/>
      <c r="CK104" s="94"/>
      <c r="CL104" s="94"/>
      <c r="CM104" s="94"/>
      <c r="CN104" s="94"/>
      <c r="CO104" s="94"/>
      <c r="CP104" s="94"/>
      <c r="CQ104" s="94"/>
    </row>
    <row r="105" spans="2:95" s="81" customFormat="1" x14ac:dyDescent="0.3">
      <c r="B105" s="87"/>
      <c r="T105" s="83"/>
      <c r="U105" s="116"/>
      <c r="V105" s="116"/>
      <c r="W105" s="116"/>
      <c r="X105" s="116"/>
      <c r="Y105" s="116"/>
      <c r="Z105" s="116" t="str">
        <f t="shared" si="49"/>
        <v/>
      </c>
      <c r="AA105" s="116" t="str">
        <f t="shared" si="50"/>
        <v/>
      </c>
      <c r="AB105" s="116"/>
      <c r="AC105" s="96" t="str">
        <f t="shared" si="63"/>
        <v/>
      </c>
      <c r="AD105" s="96" t="str">
        <f t="shared" si="63"/>
        <v/>
      </c>
      <c r="AE105" s="95"/>
      <c r="AF105" s="95"/>
      <c r="AG105" s="95"/>
      <c r="AH105" s="95"/>
      <c r="AI105" s="96"/>
      <c r="AJ105" s="96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 t="str">
        <f t="shared" si="64"/>
        <v/>
      </c>
      <c r="AW105" s="111" t="str">
        <f t="shared" si="65"/>
        <v/>
      </c>
      <c r="AX105" s="111" t="str">
        <f t="shared" ref="AX105:AX113" si="66">IFERROR(IF(OR($AF105=0,AX$89=0),"",SQRT(($AI$103-$AI105)^2+($AJ$103-$AJ105)^2)),"")</f>
        <v/>
      </c>
      <c r="AY105" s="111" t="str">
        <f>IFERROR(IF(OR($AF105=0,AY$89=0),"",SQRT(($AI$104-$AI105)^2+($AJ$104-$AJ105)^2)),"")</f>
        <v/>
      </c>
      <c r="AZ105" s="111"/>
      <c r="BA105" s="95"/>
      <c r="BB105" s="95"/>
      <c r="BC105" s="95"/>
      <c r="BD105" s="95"/>
      <c r="BE105" s="95"/>
      <c r="BF105" s="95"/>
      <c r="BG105" s="95"/>
      <c r="BH105" s="95"/>
      <c r="BI105" s="95"/>
      <c r="BJ105" s="95"/>
      <c r="BK105" s="95"/>
      <c r="BL105" s="95"/>
      <c r="BM105" s="95"/>
      <c r="BN105" s="95"/>
      <c r="BO105" s="95"/>
      <c r="BP105" s="95"/>
      <c r="BQ105" s="95"/>
      <c r="BR105" s="95"/>
      <c r="BS105" s="95"/>
      <c r="BT105" s="95"/>
      <c r="BU105" s="95"/>
      <c r="BV105" s="95"/>
      <c r="BW105" s="95"/>
      <c r="BX105" s="95"/>
      <c r="BY105" s="95"/>
      <c r="BZ105" s="95"/>
      <c r="CA105" s="95"/>
      <c r="CB105" s="95"/>
      <c r="CC105" s="95"/>
      <c r="CD105" s="95"/>
      <c r="CE105" s="95"/>
      <c r="CF105" s="95"/>
      <c r="CG105" s="95"/>
      <c r="CH105" s="95"/>
      <c r="CI105" s="95"/>
      <c r="CJ105" s="94"/>
      <c r="CK105" s="94"/>
      <c r="CL105" s="94"/>
      <c r="CM105" s="94"/>
      <c r="CN105" s="94"/>
      <c r="CO105" s="94"/>
      <c r="CP105" s="94"/>
      <c r="CQ105" s="94"/>
    </row>
    <row r="106" spans="2:95" s="81" customFormat="1" x14ac:dyDescent="0.3">
      <c r="B106" s="87"/>
      <c r="T106" s="83"/>
      <c r="U106" s="116"/>
      <c r="V106" s="116"/>
      <c r="W106" s="116"/>
      <c r="X106" s="116"/>
      <c r="Y106" s="116"/>
      <c r="Z106" s="116" t="str">
        <f t="shared" si="49"/>
        <v/>
      </c>
      <c r="AA106" s="116" t="str">
        <f t="shared" si="50"/>
        <v/>
      </c>
      <c r="AB106" s="116"/>
      <c r="AC106" s="96" t="str">
        <f t="shared" si="63"/>
        <v/>
      </c>
      <c r="AD106" s="96" t="str">
        <f t="shared" si="63"/>
        <v/>
      </c>
      <c r="AE106" s="95"/>
      <c r="AF106" s="95"/>
      <c r="AG106" s="95"/>
      <c r="AH106" s="95"/>
      <c r="AI106" s="96"/>
      <c r="AJ106" s="96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 t="str">
        <f t="shared" si="64"/>
        <v/>
      </c>
      <c r="AW106" s="111" t="str">
        <f t="shared" si="65"/>
        <v/>
      </c>
      <c r="AX106" s="111" t="str">
        <f t="shared" si="66"/>
        <v/>
      </c>
      <c r="AY106" s="111" t="str">
        <f t="shared" ref="AY106:AY113" si="67">IFERROR(IF(OR($AF106=0,AY$89=0),"",SQRT(($AI$104-$AI106)^2+($AJ$104-$AJ106)^2)),"")</f>
        <v/>
      </c>
      <c r="AZ106" s="111" t="str">
        <f>IFERROR(IF(OR($AF106=0,AZ$89=0),"",SQRT(($AI$105-$AI106)^2+($AJ$105-$AJ106)^2)),"")</f>
        <v/>
      </c>
      <c r="BA106" s="111"/>
      <c r="BB106" s="95"/>
      <c r="BC106" s="95"/>
      <c r="BD106" s="95"/>
      <c r="BE106" s="95"/>
      <c r="BF106" s="95"/>
      <c r="BG106" s="95"/>
      <c r="BH106" s="95"/>
      <c r="BI106" s="95"/>
      <c r="BJ106" s="95"/>
      <c r="BK106" s="95"/>
      <c r="BL106" s="95"/>
      <c r="BM106" s="95"/>
      <c r="BN106" s="95"/>
      <c r="BO106" s="95"/>
      <c r="BP106" s="95"/>
      <c r="BQ106" s="95"/>
      <c r="BR106" s="95"/>
      <c r="BS106" s="95"/>
      <c r="BT106" s="95"/>
      <c r="BU106" s="95"/>
      <c r="BV106" s="95"/>
      <c r="BW106" s="95"/>
      <c r="BX106" s="95"/>
      <c r="BY106" s="95"/>
      <c r="BZ106" s="95"/>
      <c r="CA106" s="95"/>
      <c r="CB106" s="95"/>
      <c r="CC106" s="95"/>
      <c r="CD106" s="95"/>
      <c r="CE106" s="95"/>
      <c r="CF106" s="95"/>
      <c r="CG106" s="95"/>
      <c r="CH106" s="95"/>
      <c r="CI106" s="95"/>
      <c r="CJ106" s="94"/>
      <c r="CK106" s="94"/>
      <c r="CL106" s="94"/>
      <c r="CM106" s="94"/>
      <c r="CN106" s="94"/>
      <c r="CO106" s="94"/>
      <c r="CP106" s="94"/>
      <c r="CQ106" s="94"/>
    </row>
    <row r="107" spans="2:95" s="81" customFormat="1" x14ac:dyDescent="0.3">
      <c r="B107" s="87"/>
      <c r="T107" s="83"/>
      <c r="U107" s="116"/>
      <c r="V107" s="116"/>
      <c r="W107" s="116"/>
      <c r="X107" s="116"/>
      <c r="Y107" s="116"/>
      <c r="Z107" s="116" t="str">
        <f t="shared" si="49"/>
        <v/>
      </c>
      <c r="AA107" s="116" t="str">
        <f t="shared" si="50"/>
        <v/>
      </c>
      <c r="AB107" s="116"/>
      <c r="AC107" s="96" t="str">
        <f t="shared" si="63"/>
        <v/>
      </c>
      <c r="AD107" s="96" t="str">
        <f t="shared" si="63"/>
        <v/>
      </c>
      <c r="AE107" s="95"/>
      <c r="AF107" s="95"/>
      <c r="AG107" s="95"/>
      <c r="AH107" s="95"/>
      <c r="AI107" s="96"/>
      <c r="AJ107" s="96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 t="str">
        <f t="shared" si="64"/>
        <v/>
      </c>
      <c r="AW107" s="111" t="str">
        <f t="shared" si="65"/>
        <v/>
      </c>
      <c r="AX107" s="111" t="str">
        <f t="shared" si="66"/>
        <v/>
      </c>
      <c r="AY107" s="111" t="str">
        <f t="shared" si="67"/>
        <v/>
      </c>
      <c r="AZ107" s="111" t="str">
        <f t="shared" ref="AZ107:AZ113" si="68">IFERROR(IF(OR($AF107=0,AZ$89=0),"",SQRT(($AI$105-$AI107)^2+($AJ$105-$AJ107)^2)),"")</f>
        <v/>
      </c>
      <c r="BA107" s="111" t="str">
        <f>IFERROR(IF(OR($AF107=0,BA$89=0),"",SQRT(($AI$106-$AI107)^2+($AJ$106-$AJ107)^2)),"")</f>
        <v/>
      </c>
      <c r="BB107" s="111"/>
      <c r="BC107" s="111"/>
      <c r="BD107" s="111"/>
      <c r="BE107" s="111"/>
      <c r="BF107" s="95"/>
      <c r="BG107" s="95"/>
      <c r="BH107" s="95"/>
      <c r="BI107" s="95"/>
      <c r="BJ107" s="95"/>
      <c r="BK107" s="95"/>
      <c r="BL107" s="95"/>
      <c r="BM107" s="95"/>
      <c r="BN107" s="95"/>
      <c r="BO107" s="95"/>
      <c r="BP107" s="95"/>
      <c r="BQ107" s="95"/>
      <c r="BR107" s="95"/>
      <c r="BS107" s="95"/>
      <c r="BT107" s="95"/>
      <c r="BU107" s="95"/>
      <c r="BV107" s="95"/>
      <c r="BW107" s="95"/>
      <c r="BX107" s="95"/>
      <c r="BY107" s="95"/>
      <c r="BZ107" s="95"/>
      <c r="CA107" s="95"/>
      <c r="CB107" s="95"/>
      <c r="CC107" s="95"/>
      <c r="CD107" s="95"/>
      <c r="CE107" s="95"/>
      <c r="CF107" s="95"/>
      <c r="CG107" s="95"/>
      <c r="CH107" s="95"/>
      <c r="CI107" s="95"/>
      <c r="CJ107" s="94"/>
      <c r="CK107" s="94"/>
      <c r="CL107" s="94"/>
      <c r="CM107" s="94"/>
      <c r="CN107" s="94"/>
      <c r="CO107" s="94"/>
      <c r="CP107" s="94"/>
      <c r="CQ107" s="94"/>
    </row>
    <row r="108" spans="2:95" s="81" customFormat="1" x14ac:dyDescent="0.3">
      <c r="B108" s="87"/>
      <c r="T108" s="83"/>
      <c r="U108" s="116"/>
      <c r="V108" s="116"/>
      <c r="W108" s="116"/>
      <c r="X108" s="116"/>
      <c r="Y108" s="116"/>
      <c r="Z108" s="116" t="str">
        <f t="shared" si="49"/>
        <v/>
      </c>
      <c r="AA108" s="116" t="str">
        <f t="shared" si="50"/>
        <v/>
      </c>
      <c r="AB108" s="116"/>
      <c r="AC108" s="96" t="str">
        <f t="shared" si="63"/>
        <v/>
      </c>
      <c r="AD108" s="96" t="str">
        <f t="shared" si="63"/>
        <v/>
      </c>
      <c r="AE108" s="95"/>
      <c r="AF108" s="95"/>
      <c r="AG108" s="95"/>
      <c r="AH108" s="95"/>
      <c r="AI108" s="96"/>
      <c r="AJ108" s="96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 t="str">
        <f t="shared" si="64"/>
        <v/>
      </c>
      <c r="AW108" s="111" t="str">
        <f t="shared" si="65"/>
        <v/>
      </c>
      <c r="AX108" s="111" t="str">
        <f t="shared" si="66"/>
        <v/>
      </c>
      <c r="AY108" s="111" t="str">
        <f t="shared" si="67"/>
        <v/>
      </c>
      <c r="AZ108" s="111" t="str">
        <f t="shared" si="68"/>
        <v/>
      </c>
      <c r="BA108" s="111" t="str">
        <f t="shared" ref="BA108:BA113" si="69">IFERROR(IF(OR($AF108=0,BA$89=0),"",SQRT(($AI$106-$AI108)^2+($AJ$106-$AJ108)^2)),"")</f>
        <v/>
      </c>
      <c r="BB108" s="111" t="str">
        <f>IFERROR(IF(OR($AF108=0,BB$89=0),"",SQRT(($AI$107-$AI108)^2+($AJ$107-$AJ108)^2)),"")</f>
        <v/>
      </c>
      <c r="BC108" s="111"/>
      <c r="BD108" s="111"/>
      <c r="BE108" s="111"/>
      <c r="BF108" s="95"/>
      <c r="BG108" s="95"/>
      <c r="BH108" s="95"/>
      <c r="BI108" s="95"/>
      <c r="BJ108" s="95"/>
      <c r="BK108" s="95"/>
      <c r="BL108" s="95"/>
      <c r="BM108" s="95"/>
      <c r="BN108" s="95"/>
      <c r="BO108" s="95"/>
      <c r="BP108" s="95"/>
      <c r="BQ108" s="95"/>
      <c r="BR108" s="95"/>
      <c r="BS108" s="95"/>
      <c r="BT108" s="95"/>
      <c r="BU108" s="95"/>
      <c r="BV108" s="95"/>
      <c r="BW108" s="95"/>
      <c r="BX108" s="95"/>
      <c r="BY108" s="95"/>
      <c r="BZ108" s="95"/>
      <c r="CA108" s="95"/>
      <c r="CB108" s="95"/>
      <c r="CC108" s="95"/>
      <c r="CD108" s="95"/>
      <c r="CE108" s="95"/>
      <c r="CF108" s="95"/>
      <c r="CG108" s="95"/>
      <c r="CH108" s="95"/>
      <c r="CI108" s="95"/>
      <c r="CJ108" s="94"/>
      <c r="CK108" s="94"/>
      <c r="CL108" s="94"/>
      <c r="CM108" s="94"/>
      <c r="CN108" s="94"/>
      <c r="CO108" s="94"/>
      <c r="CP108" s="94"/>
      <c r="CQ108" s="94"/>
    </row>
    <row r="109" spans="2:95" s="81" customFormat="1" x14ac:dyDescent="0.3">
      <c r="T109" s="83"/>
      <c r="U109" s="116"/>
      <c r="V109" s="116"/>
      <c r="W109" s="116"/>
      <c r="X109" s="116"/>
      <c r="Y109" s="116"/>
      <c r="Z109" s="116" t="str">
        <f t="shared" si="49"/>
        <v/>
      </c>
      <c r="AA109" s="116" t="str">
        <f t="shared" si="50"/>
        <v/>
      </c>
      <c r="AB109" s="116"/>
      <c r="AC109" s="96" t="str">
        <f t="shared" si="63"/>
        <v/>
      </c>
      <c r="AD109" s="96" t="str">
        <f t="shared" si="63"/>
        <v/>
      </c>
      <c r="AE109" s="95"/>
      <c r="AF109" s="95"/>
      <c r="AG109" s="95"/>
      <c r="AH109" s="95"/>
      <c r="AI109" s="96"/>
      <c r="AJ109" s="96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 t="str">
        <f t="shared" si="64"/>
        <v/>
      </c>
      <c r="AW109" s="111" t="str">
        <f t="shared" si="65"/>
        <v/>
      </c>
      <c r="AX109" s="111" t="str">
        <f t="shared" si="66"/>
        <v/>
      </c>
      <c r="AY109" s="111" t="str">
        <f t="shared" si="67"/>
        <v/>
      </c>
      <c r="AZ109" s="111" t="str">
        <f t="shared" si="68"/>
        <v/>
      </c>
      <c r="BA109" s="111" t="str">
        <f t="shared" si="69"/>
        <v/>
      </c>
      <c r="BB109" s="111" t="str">
        <f t="shared" ref="BB109:BB113" si="70">IFERROR(IF(OR($AF109=0,BB$89=0),"",SQRT(($AI$107-$AI109)^2+($AJ$107-$AJ109)^2)),"")</f>
        <v/>
      </c>
      <c r="BC109" s="111" t="str">
        <f>IFERROR(IF(OR($AF109=0,BC$89=0),"",SQRT(($AI$108-$AI109)^2+($AJ$108-$AJ109)^2)),"")</f>
        <v/>
      </c>
      <c r="BD109" s="111"/>
      <c r="BE109" s="111"/>
      <c r="BF109" s="95"/>
      <c r="BG109" s="95"/>
      <c r="BH109" s="95"/>
      <c r="BI109" s="95"/>
      <c r="BJ109" s="95"/>
      <c r="BK109" s="95"/>
      <c r="BL109" s="95"/>
      <c r="BM109" s="95"/>
      <c r="BN109" s="95"/>
      <c r="BO109" s="95"/>
      <c r="BP109" s="95"/>
      <c r="BQ109" s="95"/>
      <c r="BR109" s="95"/>
      <c r="BS109" s="95"/>
      <c r="BT109" s="95"/>
      <c r="BU109" s="95"/>
      <c r="BV109" s="94"/>
      <c r="BW109" s="94"/>
      <c r="BX109" s="94"/>
      <c r="BY109" s="94"/>
      <c r="BZ109" s="94"/>
      <c r="CA109" s="94"/>
      <c r="CB109" s="94"/>
      <c r="CC109" s="94"/>
      <c r="CD109" s="94"/>
      <c r="CE109" s="94"/>
      <c r="CF109" s="94"/>
      <c r="CG109" s="94"/>
      <c r="CH109" s="94"/>
      <c r="CI109" s="94"/>
      <c r="CJ109" s="94"/>
      <c r="CK109" s="94"/>
      <c r="CL109" s="94"/>
      <c r="CM109" s="94"/>
      <c r="CN109" s="94"/>
      <c r="CO109" s="94"/>
      <c r="CP109" s="94"/>
      <c r="CQ109" s="94"/>
    </row>
    <row r="110" spans="2:95" s="81" customFormat="1" x14ac:dyDescent="0.3">
      <c r="T110" s="83"/>
      <c r="U110" s="116"/>
      <c r="V110" s="116"/>
      <c r="W110" s="116"/>
      <c r="X110" s="116"/>
      <c r="Y110" s="116"/>
      <c r="Z110" s="116" t="str">
        <f t="shared" si="49"/>
        <v/>
      </c>
      <c r="AA110" s="116" t="str">
        <f t="shared" si="50"/>
        <v/>
      </c>
      <c r="AB110" s="116"/>
      <c r="AC110" s="96" t="str">
        <f t="shared" si="63"/>
        <v/>
      </c>
      <c r="AD110" s="96" t="str">
        <f t="shared" si="63"/>
        <v/>
      </c>
      <c r="AE110" s="95"/>
      <c r="AF110" s="95"/>
      <c r="AG110" s="95"/>
      <c r="AH110" s="95"/>
      <c r="AI110" s="96"/>
      <c r="AJ110" s="96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 t="str">
        <f t="shared" si="64"/>
        <v/>
      </c>
      <c r="AW110" s="111" t="str">
        <f t="shared" si="65"/>
        <v/>
      </c>
      <c r="AX110" s="111" t="str">
        <f t="shared" si="66"/>
        <v/>
      </c>
      <c r="AY110" s="111" t="str">
        <f t="shared" si="67"/>
        <v/>
      </c>
      <c r="AZ110" s="111" t="str">
        <f t="shared" si="68"/>
        <v/>
      </c>
      <c r="BA110" s="111" t="str">
        <f t="shared" si="69"/>
        <v/>
      </c>
      <c r="BB110" s="111" t="str">
        <f t="shared" si="70"/>
        <v/>
      </c>
      <c r="BC110" s="111" t="str">
        <f t="shared" ref="BC110:BC113" si="71">IFERROR(IF(OR($AF110=0,BC$89=0),"",SQRT(($AI$108-$AI110)^2+($AJ$108-$AJ110)^2)),"")</f>
        <v/>
      </c>
      <c r="BD110" s="111" t="str">
        <f>IFERROR(IF(OR($AF110=0,BD$89=0),"",SQRT(($AI$109-$AI110)^2+($AJ$109-$AJ110)^2)),"")</f>
        <v/>
      </c>
      <c r="BE110" s="111"/>
      <c r="BF110" s="111"/>
      <c r="BG110" s="111"/>
      <c r="BH110" s="111"/>
      <c r="BI110" s="111"/>
      <c r="BJ110" s="95"/>
      <c r="BK110" s="95"/>
      <c r="BL110" s="95"/>
      <c r="BM110" s="95"/>
      <c r="BN110" s="95"/>
      <c r="BO110" s="95"/>
      <c r="BP110" s="95"/>
      <c r="BQ110" s="95"/>
      <c r="BR110" s="95"/>
      <c r="BS110" s="95"/>
      <c r="BT110" s="95"/>
      <c r="BU110" s="95"/>
      <c r="BV110" s="94"/>
      <c r="BW110" s="94"/>
      <c r="BX110" s="94"/>
      <c r="BY110" s="94"/>
      <c r="BZ110" s="94"/>
      <c r="CA110" s="94"/>
      <c r="CB110" s="94"/>
      <c r="CC110" s="94"/>
      <c r="CD110" s="94"/>
      <c r="CE110" s="94"/>
      <c r="CF110" s="94"/>
      <c r="CG110" s="94"/>
      <c r="CH110" s="94"/>
      <c r="CI110" s="94"/>
      <c r="CJ110" s="94"/>
      <c r="CK110" s="94"/>
      <c r="CL110" s="94"/>
      <c r="CM110" s="94"/>
      <c r="CN110" s="94"/>
      <c r="CO110" s="94"/>
      <c r="CP110" s="94"/>
      <c r="CQ110" s="94"/>
    </row>
    <row r="111" spans="2:95" s="81" customFormat="1" x14ac:dyDescent="0.3">
      <c r="T111" s="83"/>
      <c r="U111" s="116"/>
      <c r="V111" s="116"/>
      <c r="W111" s="116"/>
      <c r="X111" s="116"/>
      <c r="Y111" s="116"/>
      <c r="Z111" s="116" t="str">
        <f>+IF($AF111=1,(AC111+$AD$117)*$AD$119,"")</f>
        <v/>
      </c>
      <c r="AA111" s="116" t="str">
        <f t="shared" si="50"/>
        <v/>
      </c>
      <c r="AB111" s="116"/>
      <c r="AC111" s="96" t="str">
        <f t="shared" si="63"/>
        <v/>
      </c>
      <c r="AD111" s="96" t="str">
        <f t="shared" si="63"/>
        <v/>
      </c>
      <c r="AE111" s="95"/>
      <c r="AF111" s="95"/>
      <c r="AG111" s="95"/>
      <c r="AH111" s="95"/>
      <c r="AI111" s="96"/>
      <c r="AJ111" s="96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 t="str">
        <f t="shared" si="64"/>
        <v/>
      </c>
      <c r="AW111" s="111" t="str">
        <f t="shared" si="65"/>
        <v/>
      </c>
      <c r="AX111" s="111" t="str">
        <f t="shared" si="66"/>
        <v/>
      </c>
      <c r="AY111" s="111" t="str">
        <f t="shared" si="67"/>
        <v/>
      </c>
      <c r="AZ111" s="111" t="str">
        <f t="shared" si="68"/>
        <v/>
      </c>
      <c r="BA111" s="111" t="str">
        <f t="shared" si="69"/>
        <v/>
      </c>
      <c r="BB111" s="111" t="str">
        <f t="shared" si="70"/>
        <v/>
      </c>
      <c r="BC111" s="111" t="str">
        <f t="shared" si="71"/>
        <v/>
      </c>
      <c r="BD111" s="111" t="str">
        <f t="shared" ref="BD111:BD113" si="72">IFERROR(IF(OR($AF111=0,BD$89=0),"",SQRT(($AI$109-$AI111)^2+($AJ$109-$AJ111)^2)),"")</f>
        <v/>
      </c>
      <c r="BE111" s="111" t="str">
        <f>IFERROR(IF(OR($AF111=0,BE$89=0),"",SQRT(($AI$110-$AI111)^2+($AJ$110-$AJ111)^2)),"")</f>
        <v/>
      </c>
      <c r="BF111" s="111"/>
      <c r="BG111" s="111"/>
      <c r="BH111" s="111"/>
      <c r="BI111" s="111"/>
      <c r="BJ111" s="95"/>
      <c r="BK111" s="95"/>
      <c r="BL111" s="95"/>
      <c r="BM111" s="95"/>
      <c r="BN111" s="95"/>
      <c r="BO111" s="95"/>
      <c r="BP111" s="95"/>
      <c r="BQ111" s="95"/>
      <c r="BR111" s="95"/>
      <c r="BS111" s="95"/>
      <c r="BT111" s="95"/>
      <c r="BU111" s="95"/>
      <c r="BV111" s="94"/>
      <c r="BW111" s="94"/>
      <c r="BX111" s="94"/>
      <c r="BY111" s="94"/>
      <c r="BZ111" s="94"/>
      <c r="CA111" s="94"/>
      <c r="CB111" s="94"/>
      <c r="CC111" s="94"/>
      <c r="CD111" s="94"/>
      <c r="CE111" s="94"/>
      <c r="CF111" s="94"/>
      <c r="CG111" s="94"/>
      <c r="CH111" s="94"/>
      <c r="CI111" s="94"/>
      <c r="CJ111" s="94"/>
      <c r="CK111" s="94"/>
      <c r="CL111" s="94"/>
      <c r="CM111" s="94"/>
      <c r="CN111" s="94"/>
      <c r="CO111" s="94"/>
      <c r="CP111" s="94"/>
      <c r="CQ111" s="94"/>
    </row>
    <row r="112" spans="2:95" s="81" customFormat="1" x14ac:dyDescent="0.3">
      <c r="T112" s="83"/>
      <c r="U112" s="116"/>
      <c r="V112" s="116"/>
      <c r="W112" s="116"/>
      <c r="X112" s="116"/>
      <c r="Y112" s="116"/>
      <c r="Z112" s="116" t="str">
        <f t="shared" si="49"/>
        <v/>
      </c>
      <c r="AA112" s="116" t="str">
        <f t="shared" si="50"/>
        <v/>
      </c>
      <c r="AB112" s="116"/>
      <c r="AC112" s="96" t="str">
        <f t="shared" si="63"/>
        <v/>
      </c>
      <c r="AD112" s="96" t="str">
        <f t="shared" si="63"/>
        <v/>
      </c>
      <c r="AE112" s="95"/>
      <c r="AF112" s="95"/>
      <c r="AG112" s="95"/>
      <c r="AH112" s="95"/>
      <c r="AI112" s="96"/>
      <c r="AJ112" s="96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 t="str">
        <f t="shared" si="64"/>
        <v/>
      </c>
      <c r="AW112" s="111" t="str">
        <f t="shared" si="65"/>
        <v/>
      </c>
      <c r="AX112" s="111" t="str">
        <f t="shared" si="66"/>
        <v/>
      </c>
      <c r="AY112" s="111" t="str">
        <f t="shared" si="67"/>
        <v/>
      </c>
      <c r="AZ112" s="111" t="str">
        <f t="shared" si="68"/>
        <v/>
      </c>
      <c r="BA112" s="111" t="str">
        <f t="shared" si="69"/>
        <v/>
      </c>
      <c r="BB112" s="111" t="str">
        <f t="shared" si="70"/>
        <v/>
      </c>
      <c r="BC112" s="111" t="str">
        <f t="shared" si="71"/>
        <v/>
      </c>
      <c r="BD112" s="111" t="str">
        <f t="shared" si="72"/>
        <v/>
      </c>
      <c r="BE112" s="111" t="str">
        <f t="shared" ref="BE112:BE113" si="73">IFERROR(IF(OR($AF112=0,BE$89=0),"",SQRT(($AI$110-$AI112)^2+($AJ$110-$AJ112)^2)),"")</f>
        <v/>
      </c>
      <c r="BF112" s="111" t="str">
        <f>IFERROR(IF(OR($AF112=0,BF$89=0),"",SQRT(($AI$111-$AI112)^2+($AJ$111-$AJ112)^2)),"")</f>
        <v/>
      </c>
      <c r="BG112" s="111"/>
      <c r="BH112" s="111"/>
      <c r="BI112" s="111"/>
      <c r="BJ112" s="95"/>
      <c r="BK112" s="95"/>
      <c r="BL112" s="95"/>
      <c r="BM112" s="95"/>
      <c r="BN112" s="95"/>
      <c r="BO112" s="95"/>
      <c r="BP112" s="95"/>
      <c r="BQ112" s="95"/>
      <c r="BR112" s="95"/>
      <c r="BS112" s="95"/>
      <c r="BT112" s="95"/>
      <c r="BU112" s="95"/>
      <c r="BV112" s="94"/>
      <c r="BW112" s="94"/>
      <c r="BX112" s="94"/>
      <c r="BY112" s="94"/>
      <c r="BZ112" s="94"/>
      <c r="CA112" s="94"/>
      <c r="CB112" s="94"/>
      <c r="CC112" s="94"/>
      <c r="CD112" s="94"/>
      <c r="CE112" s="94"/>
      <c r="CF112" s="94"/>
      <c r="CG112" s="94"/>
      <c r="CH112" s="94"/>
      <c r="CI112" s="94"/>
      <c r="CJ112" s="94"/>
      <c r="CK112" s="94"/>
      <c r="CL112" s="94"/>
      <c r="CM112" s="94"/>
      <c r="CN112" s="94"/>
      <c r="CO112" s="94"/>
      <c r="CP112" s="94"/>
      <c r="CQ112" s="94"/>
    </row>
    <row r="113" spans="4:95" s="81" customFormat="1" x14ac:dyDescent="0.3">
      <c r="N113" s="144"/>
      <c r="O113" s="144"/>
      <c r="P113" s="144"/>
      <c r="Q113" s="144"/>
      <c r="T113" s="83"/>
      <c r="U113" s="116"/>
      <c r="V113" s="116"/>
      <c r="W113" s="116"/>
      <c r="X113" s="116"/>
      <c r="Y113" s="116"/>
      <c r="Z113" s="116" t="str">
        <f t="shared" ref="Z113" si="74">+IF($AF113=1,(AC113+$AD$117)*$AD$119,"")</f>
        <v/>
      </c>
      <c r="AA113" s="116" t="str">
        <f t="shared" ref="AA113" si="75">+IF($AF113=1,(AD113+$AD$117)*$AD$119,"")</f>
        <v/>
      </c>
      <c r="AB113" s="116"/>
      <c r="AC113" s="96" t="str">
        <f t="shared" ref="AC113" si="76">IF($AF113=1,AI113,"")</f>
        <v/>
      </c>
      <c r="AD113" s="96" t="str">
        <f t="shared" ref="AD113" si="77">IF($AF113=1,AJ113,"")</f>
        <v/>
      </c>
      <c r="AE113" s="95"/>
      <c r="AF113" s="95"/>
      <c r="AG113" s="95"/>
      <c r="AH113" s="95"/>
      <c r="AI113" s="96"/>
      <c r="AJ113" s="96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 t="str">
        <f t="shared" si="64"/>
        <v/>
      </c>
      <c r="AW113" s="111" t="str">
        <f t="shared" si="65"/>
        <v/>
      </c>
      <c r="AX113" s="111" t="str">
        <f t="shared" si="66"/>
        <v/>
      </c>
      <c r="AY113" s="111" t="str">
        <f t="shared" si="67"/>
        <v/>
      </c>
      <c r="AZ113" s="111" t="str">
        <f t="shared" si="68"/>
        <v/>
      </c>
      <c r="BA113" s="111" t="str">
        <f t="shared" si="69"/>
        <v/>
      </c>
      <c r="BB113" s="111" t="str">
        <f t="shared" si="70"/>
        <v/>
      </c>
      <c r="BC113" s="111" t="str">
        <f t="shared" si="71"/>
        <v/>
      </c>
      <c r="BD113" s="111" t="str">
        <f t="shared" si="72"/>
        <v/>
      </c>
      <c r="BE113" s="111" t="str">
        <f t="shared" si="73"/>
        <v/>
      </c>
      <c r="BF113" s="111" t="str">
        <f>IFERROR(IF(OR($AF113=0,BF$89=0),"",SQRT(($AI$111-$AI113)^2+($AJ$111-$AJ113)^2)),"")</f>
        <v/>
      </c>
      <c r="BG113" s="111" t="str">
        <f>IFERROR(IF(OR($AF113=0,BG$89=0),"",SQRT(($AI$112-$AI113)^2+($AJ$112-$AJ113)^2)),"")</f>
        <v/>
      </c>
      <c r="BH113" s="111"/>
      <c r="BI113" s="111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4"/>
      <c r="BW113" s="94"/>
      <c r="BX113" s="94"/>
      <c r="BY113" s="94"/>
      <c r="BZ113" s="94"/>
      <c r="CA113" s="94"/>
      <c r="CB113" s="94"/>
      <c r="CC113" s="94"/>
      <c r="CD113" s="94"/>
      <c r="CE113" s="94"/>
      <c r="CF113" s="94"/>
      <c r="CG113" s="94"/>
      <c r="CH113" s="94"/>
      <c r="CI113" s="94"/>
      <c r="CJ113" s="94"/>
      <c r="CK113" s="94"/>
      <c r="CL113" s="94"/>
      <c r="CM113" s="94"/>
      <c r="CN113" s="94"/>
      <c r="CO113" s="94"/>
      <c r="CP113" s="94"/>
      <c r="CQ113" s="94"/>
    </row>
    <row r="114" spans="4:95" s="81" customFormat="1" x14ac:dyDescent="0.3">
      <c r="D114" s="88"/>
      <c r="F114" s="85"/>
      <c r="G114" s="82"/>
      <c r="H114" s="86"/>
      <c r="T114" s="82"/>
      <c r="U114" s="95"/>
      <c r="V114" s="95"/>
      <c r="W114" s="95"/>
      <c r="X114" s="95"/>
      <c r="Y114" s="95"/>
      <c r="Z114" s="95" t="s">
        <v>8</v>
      </c>
      <c r="AA114" s="116">
        <f>MIN(Z90:AA112)</f>
        <v>4.0439320118547535</v>
      </c>
      <c r="AB114" s="95"/>
      <c r="AC114" s="95" t="s">
        <v>8</v>
      </c>
      <c r="AD114" s="116">
        <f>MIN(AC90:AD112)</f>
        <v>1.0250185178271212</v>
      </c>
      <c r="AE114" s="95"/>
      <c r="AF114" s="95"/>
      <c r="AG114" s="95"/>
      <c r="AH114" s="96"/>
      <c r="AI114" s="95"/>
      <c r="AJ114" s="95"/>
      <c r="AK114" s="117">
        <f>IF(AK89=1,SUM(AK90:AK113),"")</f>
        <v>163.49185413471096</v>
      </c>
      <c r="AL114" s="117" t="str">
        <f t="shared" ref="AL114:BH114" si="78">IF(AL89=1,SUM(AL90:AL113),"")</f>
        <v/>
      </c>
      <c r="AM114" s="117" t="str">
        <f t="shared" si="78"/>
        <v/>
      </c>
      <c r="AN114" s="117" t="str">
        <f t="shared" si="78"/>
        <v/>
      </c>
      <c r="AO114" s="117" t="str">
        <f t="shared" si="78"/>
        <v/>
      </c>
      <c r="AP114" s="117" t="str">
        <f t="shared" si="78"/>
        <v/>
      </c>
      <c r="AQ114" s="117" t="str">
        <f t="shared" si="78"/>
        <v/>
      </c>
      <c r="AR114" s="117" t="str">
        <f t="shared" si="78"/>
        <v/>
      </c>
      <c r="AS114" s="117" t="str">
        <f t="shared" si="78"/>
        <v/>
      </c>
      <c r="AT114" s="117" t="str">
        <f t="shared" si="78"/>
        <v/>
      </c>
      <c r="AU114" s="117" t="str">
        <f t="shared" si="78"/>
        <v/>
      </c>
      <c r="AV114" s="117"/>
      <c r="AW114" s="117" t="str">
        <f t="shared" si="78"/>
        <v/>
      </c>
      <c r="AX114" s="117" t="str">
        <f t="shared" si="78"/>
        <v/>
      </c>
      <c r="AY114" s="117" t="str">
        <f t="shared" si="78"/>
        <v/>
      </c>
      <c r="AZ114" s="117" t="str">
        <f t="shared" si="78"/>
        <v/>
      </c>
      <c r="BA114" s="117" t="str">
        <f t="shared" si="78"/>
        <v/>
      </c>
      <c r="BB114" s="117" t="str">
        <f t="shared" si="78"/>
        <v/>
      </c>
      <c r="BC114" s="117" t="str">
        <f t="shared" si="78"/>
        <v/>
      </c>
      <c r="BD114" s="117" t="str">
        <f t="shared" si="78"/>
        <v/>
      </c>
      <c r="BE114" s="117" t="str">
        <f t="shared" si="78"/>
        <v/>
      </c>
      <c r="BF114" s="117" t="str">
        <f t="shared" si="78"/>
        <v/>
      </c>
      <c r="BG114" s="117" t="str">
        <f t="shared" si="78"/>
        <v/>
      </c>
      <c r="BH114" s="117" t="str">
        <f t="shared" si="78"/>
        <v/>
      </c>
      <c r="BI114" s="112"/>
      <c r="BJ114" s="95"/>
      <c r="BK114" s="95"/>
      <c r="BL114" s="95"/>
      <c r="BM114" s="95"/>
      <c r="BN114" s="95"/>
      <c r="BO114" s="95"/>
      <c r="BP114" s="95"/>
      <c r="BQ114" s="95"/>
      <c r="BR114" s="95"/>
      <c r="BS114" s="95"/>
      <c r="BT114" s="95"/>
      <c r="BU114" s="95"/>
      <c r="BV114" s="94"/>
      <c r="BW114" s="94"/>
      <c r="BX114" s="94"/>
      <c r="BY114" s="94"/>
      <c r="BZ114" s="94"/>
      <c r="CA114" s="94"/>
      <c r="CB114" s="94"/>
      <c r="CC114" s="94"/>
      <c r="CD114" s="94"/>
      <c r="CE114" s="94"/>
      <c r="CF114" s="94"/>
      <c r="CG114" s="94"/>
      <c r="CH114" s="94"/>
      <c r="CI114" s="94"/>
      <c r="CJ114" s="94"/>
      <c r="CK114" s="94"/>
      <c r="CL114" s="94"/>
      <c r="CM114" s="94"/>
      <c r="CN114" s="94"/>
      <c r="CO114" s="94"/>
      <c r="CP114" s="94"/>
      <c r="CQ114" s="94"/>
    </row>
    <row r="115" spans="4:95" s="81" customFormat="1" x14ac:dyDescent="0.3">
      <c r="D115" s="88"/>
      <c r="F115" s="85"/>
      <c r="G115" s="82"/>
      <c r="H115" s="86"/>
      <c r="T115" s="82"/>
      <c r="U115" s="95"/>
      <c r="V115" s="95"/>
      <c r="W115" s="95"/>
      <c r="X115" s="95"/>
      <c r="Y115" s="95"/>
      <c r="Z115" s="95" t="s">
        <v>9</v>
      </c>
      <c r="AA115" s="116">
        <f>MAX(Z90:AA112)</f>
        <v>6.1293734010442664</v>
      </c>
      <c r="AB115" s="95"/>
      <c r="AC115" s="95" t="s">
        <v>9</v>
      </c>
      <c r="AD115" s="116">
        <f>MAX(AC90:AD112)</f>
        <v>8.9813648143905773</v>
      </c>
      <c r="AE115" s="95"/>
      <c r="AF115" s="95"/>
      <c r="AG115" s="95"/>
      <c r="AH115" s="96"/>
      <c r="AI115" s="95"/>
      <c r="AJ115" s="95"/>
      <c r="AK115" s="117"/>
      <c r="AL115" s="117"/>
      <c r="AM115" s="117"/>
      <c r="AN115" s="117"/>
      <c r="AO115" s="117"/>
      <c r="AP115" s="117"/>
      <c r="AQ115" s="117"/>
      <c r="AR115" s="117"/>
      <c r="AS115" s="117"/>
      <c r="AT115" s="117"/>
      <c r="AU115" s="117"/>
      <c r="AV115" s="117"/>
      <c r="AW115" s="117"/>
      <c r="AX115" s="117"/>
      <c r="AY115" s="117"/>
      <c r="AZ115" s="117"/>
      <c r="BA115" s="117"/>
      <c r="BB115" s="117"/>
      <c r="BC115" s="117"/>
      <c r="BD115" s="117"/>
      <c r="BE115" s="117"/>
      <c r="BF115" s="117"/>
      <c r="BG115" s="117"/>
      <c r="BH115" s="117"/>
      <c r="BI115" s="112"/>
      <c r="BJ115" s="95"/>
      <c r="BK115" s="95"/>
      <c r="BL115" s="95"/>
      <c r="BM115" s="95"/>
      <c r="BN115" s="95"/>
      <c r="BO115" s="95"/>
      <c r="BP115" s="95"/>
      <c r="BQ115" s="95"/>
      <c r="BR115" s="95"/>
      <c r="BS115" s="95"/>
      <c r="BT115" s="95"/>
      <c r="BU115" s="95"/>
      <c r="BV115" s="94"/>
      <c r="BW115" s="94"/>
      <c r="BX115" s="94"/>
      <c r="BY115" s="94"/>
      <c r="BZ115" s="94"/>
      <c r="CA115" s="94"/>
      <c r="CB115" s="94"/>
      <c r="CC115" s="94"/>
      <c r="CD115" s="94"/>
      <c r="CE115" s="94"/>
      <c r="CF115" s="94"/>
      <c r="CG115" s="94"/>
      <c r="CH115" s="94"/>
      <c r="CI115" s="94"/>
      <c r="CJ115" s="94"/>
      <c r="CK115" s="94"/>
      <c r="CL115" s="94"/>
      <c r="CM115" s="94"/>
      <c r="CN115" s="94"/>
      <c r="CO115" s="94"/>
      <c r="CP115" s="94"/>
      <c r="CQ115" s="94"/>
    </row>
    <row r="116" spans="4:95" s="81" customFormat="1" x14ac:dyDescent="0.3">
      <c r="D116" s="88"/>
      <c r="F116" s="85"/>
      <c r="G116" s="82"/>
      <c r="H116" s="86"/>
      <c r="T116" s="82"/>
      <c r="U116" s="95"/>
      <c r="V116" s="95"/>
      <c r="W116" s="95"/>
      <c r="X116" s="95"/>
      <c r="Y116" s="95"/>
      <c r="Z116" s="95"/>
      <c r="AA116" s="116">
        <f>+AA115-AA114</f>
        <v>2.0854413891895129</v>
      </c>
      <c r="AB116" s="95"/>
      <c r="AC116" s="95"/>
      <c r="AD116" s="116">
        <f>+AD115-AD114</f>
        <v>7.9563462965634564</v>
      </c>
      <c r="AE116" s="95"/>
      <c r="AF116" s="95"/>
      <c r="AG116" s="95"/>
      <c r="AH116" s="96"/>
      <c r="AI116" s="95"/>
      <c r="AJ116" s="95"/>
      <c r="AK116" s="117"/>
      <c r="AL116" s="117"/>
      <c r="AM116" s="117"/>
      <c r="AN116" s="117"/>
      <c r="AO116" s="117"/>
      <c r="AP116" s="117"/>
      <c r="AQ116" s="117"/>
      <c r="AR116" s="117"/>
      <c r="AS116" s="117"/>
      <c r="AT116" s="117"/>
      <c r="AU116" s="117"/>
      <c r="AV116" s="117"/>
      <c r="AW116" s="117"/>
      <c r="AX116" s="117"/>
      <c r="AY116" s="117"/>
      <c r="AZ116" s="117"/>
      <c r="BA116" s="117"/>
      <c r="BB116" s="117"/>
      <c r="BC116" s="117"/>
      <c r="BD116" s="117"/>
      <c r="BE116" s="117"/>
      <c r="BF116" s="117"/>
      <c r="BG116" s="117"/>
      <c r="BH116" s="117"/>
      <c r="BI116" s="112"/>
      <c r="BJ116" s="95"/>
      <c r="BK116" s="95"/>
      <c r="BL116" s="95"/>
      <c r="BM116" s="95"/>
      <c r="BN116" s="95"/>
      <c r="BO116" s="95"/>
      <c r="BP116" s="95"/>
      <c r="BQ116" s="95"/>
      <c r="BR116" s="95"/>
      <c r="BS116" s="95"/>
      <c r="BT116" s="95"/>
      <c r="BU116" s="95"/>
      <c r="BV116" s="94"/>
      <c r="BW116" s="94"/>
      <c r="BX116" s="94"/>
      <c r="BY116" s="94"/>
      <c r="BZ116" s="94"/>
      <c r="CA116" s="94"/>
      <c r="CB116" s="94"/>
      <c r="CC116" s="94"/>
      <c r="CD116" s="94"/>
      <c r="CE116" s="94"/>
      <c r="CF116" s="94"/>
      <c r="CG116" s="94"/>
      <c r="CH116" s="94"/>
      <c r="CI116" s="94"/>
      <c r="CJ116" s="94"/>
      <c r="CK116" s="94"/>
      <c r="CL116" s="94"/>
      <c r="CM116" s="94"/>
      <c r="CN116" s="94"/>
      <c r="CO116" s="94"/>
      <c r="CP116" s="94"/>
      <c r="CQ116" s="94"/>
    </row>
    <row r="117" spans="4:95" s="81" customFormat="1" x14ac:dyDescent="0.3">
      <c r="D117" s="88"/>
      <c r="F117" s="85"/>
      <c r="G117" s="82"/>
      <c r="H117" s="86"/>
      <c r="T117" s="82"/>
      <c r="U117" s="95"/>
      <c r="V117" s="95"/>
      <c r="W117" s="95"/>
      <c r="X117" s="95"/>
      <c r="Y117" s="95"/>
      <c r="Z117" s="95"/>
      <c r="AA117" s="95"/>
      <c r="AB117" s="95"/>
      <c r="AC117" s="95" t="s">
        <v>16</v>
      </c>
      <c r="AD117" s="116">
        <f>1-AD114</f>
        <v>-2.5018517827121167E-2</v>
      </c>
      <c r="AE117" s="116"/>
      <c r="AF117" s="95"/>
      <c r="AG117" s="95"/>
      <c r="AH117" s="96"/>
      <c r="AI117" s="95"/>
      <c r="AJ117" s="95"/>
      <c r="AK117" s="117"/>
      <c r="AL117" s="117"/>
      <c r="AM117" s="117"/>
      <c r="AN117" s="117"/>
      <c r="AO117" s="117"/>
      <c r="AP117" s="117"/>
      <c r="AQ117" s="117"/>
      <c r="AR117" s="117"/>
      <c r="AS117" s="117"/>
      <c r="AT117" s="117"/>
      <c r="AU117" s="117"/>
      <c r="AV117" s="117"/>
      <c r="AW117" s="117"/>
      <c r="AX117" s="117"/>
      <c r="AY117" s="117"/>
      <c r="AZ117" s="117"/>
      <c r="BA117" s="117"/>
      <c r="BB117" s="117"/>
      <c r="BC117" s="117"/>
      <c r="BD117" s="117"/>
      <c r="BE117" s="117"/>
      <c r="BF117" s="117"/>
      <c r="BG117" s="117"/>
      <c r="BH117" s="117"/>
      <c r="BI117" s="112"/>
      <c r="BJ117" s="95"/>
      <c r="BK117" s="95"/>
      <c r="BL117" s="95"/>
      <c r="BM117" s="95"/>
      <c r="BN117" s="95"/>
      <c r="BO117" s="95"/>
      <c r="BP117" s="95"/>
      <c r="BQ117" s="95"/>
      <c r="BR117" s="95"/>
      <c r="BS117" s="95"/>
      <c r="BT117" s="95"/>
      <c r="BU117" s="95"/>
      <c r="BV117" s="94"/>
      <c r="BW117" s="94"/>
      <c r="BX117" s="94"/>
      <c r="BY117" s="94"/>
      <c r="BZ117" s="94"/>
      <c r="CA117" s="94"/>
      <c r="CB117" s="94"/>
      <c r="CC117" s="94"/>
      <c r="CD117" s="94"/>
      <c r="CE117" s="94"/>
      <c r="CF117" s="94"/>
      <c r="CG117" s="94"/>
      <c r="CH117" s="94"/>
      <c r="CI117" s="94"/>
      <c r="CJ117" s="94"/>
      <c r="CK117" s="94"/>
      <c r="CL117" s="94"/>
      <c r="CM117" s="94"/>
      <c r="CN117" s="94"/>
      <c r="CO117" s="94"/>
      <c r="CP117" s="94"/>
      <c r="CQ117" s="94"/>
    </row>
    <row r="118" spans="4:95" s="81" customFormat="1" x14ac:dyDescent="0.3">
      <c r="D118" s="88"/>
      <c r="F118" s="85"/>
      <c r="G118" s="82"/>
      <c r="H118" s="86"/>
      <c r="T118" s="82"/>
      <c r="U118" s="95"/>
      <c r="V118" s="95"/>
      <c r="W118" s="95"/>
      <c r="X118" s="95"/>
      <c r="Y118" s="95"/>
      <c r="Z118" s="95"/>
      <c r="AA118" s="95"/>
      <c r="AB118" s="95"/>
      <c r="AC118" s="95" t="s">
        <v>17</v>
      </c>
      <c r="AD118" s="116">
        <f>+AD117+AD115</f>
        <v>8.9563462965634564</v>
      </c>
      <c r="AE118" s="95"/>
      <c r="AF118" s="95"/>
      <c r="AG118" s="95"/>
      <c r="AH118" s="96"/>
      <c r="AI118" s="95"/>
      <c r="AJ118" s="95"/>
      <c r="AK118" s="117"/>
      <c r="AL118" s="117"/>
      <c r="AM118" s="117"/>
      <c r="AN118" s="117"/>
      <c r="AO118" s="117"/>
      <c r="AP118" s="117"/>
      <c r="AQ118" s="117"/>
      <c r="AR118" s="117"/>
      <c r="AS118" s="117"/>
      <c r="AT118" s="117"/>
      <c r="AU118" s="117"/>
      <c r="AV118" s="117"/>
      <c r="AW118" s="117"/>
      <c r="AX118" s="117"/>
      <c r="AY118" s="117"/>
      <c r="AZ118" s="117"/>
      <c r="BA118" s="117"/>
      <c r="BB118" s="117"/>
      <c r="BC118" s="117"/>
      <c r="BD118" s="117"/>
      <c r="BE118" s="117"/>
      <c r="BF118" s="117"/>
      <c r="BG118" s="117"/>
      <c r="BH118" s="117"/>
      <c r="BI118" s="112"/>
      <c r="BJ118" s="95"/>
      <c r="BK118" s="95"/>
      <c r="BL118" s="95"/>
      <c r="BM118" s="95"/>
      <c r="BN118" s="95"/>
      <c r="BO118" s="95"/>
      <c r="BP118" s="95"/>
      <c r="BQ118" s="95"/>
      <c r="BR118" s="95"/>
      <c r="BS118" s="95"/>
      <c r="BT118" s="95"/>
      <c r="BU118" s="95"/>
      <c r="BV118" s="94"/>
      <c r="BW118" s="94"/>
      <c r="BX118" s="94"/>
      <c r="BY118" s="94"/>
      <c r="BZ118" s="94"/>
      <c r="CA118" s="94"/>
      <c r="CB118" s="94"/>
      <c r="CC118" s="94"/>
      <c r="CD118" s="94"/>
      <c r="CE118" s="94"/>
      <c r="CF118" s="94"/>
      <c r="CG118" s="94"/>
      <c r="CH118" s="94"/>
      <c r="CI118" s="94"/>
      <c r="CJ118" s="94"/>
      <c r="CK118" s="94"/>
      <c r="CL118" s="94"/>
      <c r="CM118" s="94"/>
      <c r="CN118" s="94"/>
      <c r="CO118" s="94"/>
      <c r="CP118" s="94"/>
      <c r="CQ118" s="94"/>
    </row>
    <row r="119" spans="4:95" s="81" customFormat="1" x14ac:dyDescent="0.3">
      <c r="D119" s="88"/>
      <c r="F119" s="85"/>
      <c r="G119" s="82"/>
      <c r="H119" s="86"/>
      <c r="T119" s="82"/>
      <c r="U119" s="95"/>
      <c r="V119" s="95"/>
      <c r="W119" s="95"/>
      <c r="X119" s="95"/>
      <c r="Y119" s="95"/>
      <c r="Z119" s="95"/>
      <c r="AA119" s="95"/>
      <c r="AB119" s="95"/>
      <c r="AC119" s="95" t="s">
        <v>18</v>
      </c>
      <c r="AD119" s="116">
        <f>8/AD118</f>
        <v>0.89322138013685271</v>
      </c>
      <c r="AE119" s="95"/>
      <c r="AF119" s="95"/>
      <c r="AG119" s="95"/>
      <c r="AH119" s="96"/>
      <c r="AI119" s="95"/>
      <c r="AJ119" s="95"/>
      <c r="AK119" s="117"/>
      <c r="AL119" s="117"/>
      <c r="AM119" s="117"/>
      <c r="AN119" s="117"/>
      <c r="AO119" s="117"/>
      <c r="AP119" s="117"/>
      <c r="AQ119" s="117"/>
      <c r="AR119" s="117"/>
      <c r="AS119" s="117"/>
      <c r="AT119" s="117"/>
      <c r="AU119" s="117"/>
      <c r="AV119" s="117"/>
      <c r="AW119" s="117"/>
      <c r="AX119" s="117"/>
      <c r="AY119" s="117"/>
      <c r="AZ119" s="117"/>
      <c r="BA119" s="117"/>
      <c r="BB119" s="117"/>
      <c r="BC119" s="117"/>
      <c r="BD119" s="117"/>
      <c r="BE119" s="117"/>
      <c r="BF119" s="117"/>
      <c r="BG119" s="117"/>
      <c r="BH119" s="117"/>
      <c r="BI119" s="112"/>
      <c r="BJ119" s="95"/>
      <c r="BK119" s="95"/>
      <c r="BL119" s="95"/>
      <c r="BM119" s="95"/>
      <c r="BN119" s="95"/>
      <c r="BO119" s="95"/>
      <c r="BP119" s="95"/>
      <c r="BQ119" s="95"/>
      <c r="BR119" s="95"/>
      <c r="BS119" s="95"/>
      <c r="BT119" s="95"/>
      <c r="BU119" s="95"/>
      <c r="BV119" s="94"/>
      <c r="BW119" s="94"/>
      <c r="BX119" s="94"/>
      <c r="BY119" s="94"/>
      <c r="BZ119" s="94"/>
      <c r="CA119" s="94"/>
      <c r="CB119" s="94"/>
      <c r="CC119" s="94"/>
      <c r="CD119" s="94"/>
      <c r="CE119" s="94"/>
      <c r="CF119" s="94"/>
      <c r="CG119" s="94"/>
      <c r="CH119" s="94"/>
      <c r="CI119" s="94"/>
      <c r="CJ119" s="94"/>
      <c r="CK119" s="94"/>
      <c r="CL119" s="94"/>
      <c r="CM119" s="94"/>
      <c r="CN119" s="94"/>
      <c r="CO119" s="94"/>
      <c r="CP119" s="94"/>
      <c r="CQ119" s="94"/>
    </row>
    <row r="120" spans="4:95" s="81" customFormat="1" x14ac:dyDescent="0.3">
      <c r="D120" s="88"/>
      <c r="F120" s="85"/>
      <c r="G120" s="82"/>
      <c r="H120" s="86"/>
      <c r="T120" s="82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6"/>
      <c r="AI120" s="95"/>
      <c r="AJ120" s="95"/>
      <c r="AK120" s="117"/>
      <c r="AL120" s="117"/>
      <c r="AM120" s="117"/>
      <c r="AN120" s="117"/>
      <c r="AO120" s="117"/>
      <c r="AP120" s="117"/>
      <c r="AQ120" s="117"/>
      <c r="AR120" s="117"/>
      <c r="AS120" s="117"/>
      <c r="AT120" s="117"/>
      <c r="AU120" s="117"/>
      <c r="AV120" s="117"/>
      <c r="AW120" s="117"/>
      <c r="AX120" s="117"/>
      <c r="AY120" s="117"/>
      <c r="AZ120" s="117"/>
      <c r="BA120" s="117"/>
      <c r="BB120" s="117"/>
      <c r="BC120" s="117"/>
      <c r="BD120" s="117"/>
      <c r="BE120" s="117"/>
      <c r="BF120" s="117"/>
      <c r="BG120" s="117"/>
      <c r="BH120" s="117"/>
      <c r="BI120" s="112"/>
      <c r="BJ120" s="95"/>
      <c r="BK120" s="95"/>
      <c r="BL120" s="95"/>
      <c r="BM120" s="95"/>
      <c r="BN120" s="95"/>
      <c r="BO120" s="95"/>
      <c r="BP120" s="95"/>
      <c r="BQ120" s="95"/>
      <c r="BR120" s="95"/>
      <c r="BS120" s="95"/>
      <c r="BT120" s="95"/>
      <c r="BU120" s="95"/>
      <c r="BV120" s="94"/>
      <c r="BW120" s="94"/>
      <c r="BX120" s="94"/>
      <c r="BY120" s="94"/>
      <c r="BZ120" s="94"/>
      <c r="CA120" s="94"/>
      <c r="CB120" s="94"/>
      <c r="CC120" s="94"/>
      <c r="CD120" s="94"/>
      <c r="CE120" s="94"/>
      <c r="CF120" s="94"/>
      <c r="CG120" s="94"/>
      <c r="CH120" s="94"/>
      <c r="CI120" s="94"/>
      <c r="CJ120" s="94"/>
      <c r="CK120" s="94"/>
      <c r="CL120" s="94"/>
      <c r="CM120" s="94"/>
      <c r="CN120" s="94"/>
      <c r="CO120" s="94"/>
      <c r="CP120" s="94"/>
      <c r="CQ120" s="94"/>
    </row>
    <row r="121" spans="4:95" s="81" customFormat="1" x14ac:dyDescent="0.3">
      <c r="D121" s="88"/>
      <c r="F121" s="85"/>
      <c r="G121" s="82"/>
      <c r="H121" s="86"/>
      <c r="T121" s="82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6"/>
      <c r="AI121" s="95"/>
      <c r="AJ121" s="95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2"/>
      <c r="BJ121" s="95"/>
      <c r="BK121" s="95"/>
      <c r="BL121" s="95"/>
      <c r="BM121" s="95"/>
      <c r="BN121" s="95"/>
      <c r="BO121" s="95"/>
      <c r="BP121" s="95"/>
      <c r="BQ121" s="95"/>
      <c r="BR121" s="95"/>
      <c r="BS121" s="95"/>
      <c r="BT121" s="95"/>
      <c r="BU121" s="95"/>
      <c r="BV121" s="94"/>
      <c r="BW121" s="94"/>
      <c r="BX121" s="94"/>
      <c r="BY121" s="94"/>
      <c r="BZ121" s="94"/>
      <c r="CA121" s="94"/>
      <c r="CB121" s="94"/>
      <c r="CC121" s="94"/>
      <c r="CD121" s="94"/>
      <c r="CE121" s="94"/>
      <c r="CF121" s="94"/>
      <c r="CG121" s="94"/>
      <c r="CH121" s="94"/>
      <c r="CI121" s="94"/>
      <c r="CJ121" s="94"/>
      <c r="CK121" s="94"/>
      <c r="CL121" s="94"/>
      <c r="CM121" s="94"/>
      <c r="CN121" s="94"/>
      <c r="CO121" s="94"/>
      <c r="CP121" s="94"/>
      <c r="CQ121" s="94"/>
    </row>
    <row r="122" spans="4:95" s="81" customFormat="1" x14ac:dyDescent="0.3">
      <c r="D122" s="88"/>
      <c r="F122" s="85"/>
      <c r="G122" s="82"/>
      <c r="H122" s="86"/>
      <c r="T122" s="82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6"/>
      <c r="AI122" s="95"/>
      <c r="AJ122" s="95"/>
      <c r="AK122" s="117"/>
      <c r="AL122" s="117"/>
      <c r="AM122" s="117"/>
      <c r="AN122" s="117"/>
      <c r="AO122" s="117"/>
      <c r="AP122" s="117"/>
      <c r="AQ122" s="117"/>
      <c r="AR122" s="117"/>
      <c r="AS122" s="117"/>
      <c r="AT122" s="117"/>
      <c r="AU122" s="117"/>
      <c r="AV122" s="117"/>
      <c r="AW122" s="117"/>
      <c r="AX122" s="117"/>
      <c r="AY122" s="117"/>
      <c r="AZ122" s="117"/>
      <c r="BA122" s="117"/>
      <c r="BB122" s="117"/>
      <c r="BC122" s="117"/>
      <c r="BD122" s="117"/>
      <c r="BE122" s="117"/>
      <c r="BF122" s="117"/>
      <c r="BG122" s="117"/>
      <c r="BH122" s="117"/>
      <c r="BI122" s="112"/>
      <c r="BJ122" s="95"/>
      <c r="BK122" s="95"/>
      <c r="BL122" s="95"/>
      <c r="BM122" s="95"/>
      <c r="BN122" s="95"/>
      <c r="BO122" s="95"/>
      <c r="BP122" s="95"/>
      <c r="BQ122" s="95"/>
      <c r="BR122" s="95"/>
      <c r="BS122" s="95"/>
      <c r="BT122" s="95"/>
      <c r="BU122" s="95"/>
      <c r="BV122" s="94"/>
      <c r="BW122" s="94"/>
      <c r="BX122" s="94"/>
      <c r="BY122" s="94"/>
      <c r="BZ122" s="94"/>
      <c r="CA122" s="94"/>
      <c r="CB122" s="94"/>
      <c r="CC122" s="94"/>
      <c r="CD122" s="94"/>
      <c r="CE122" s="94"/>
      <c r="CF122" s="94"/>
      <c r="CG122" s="94"/>
      <c r="CH122" s="94"/>
      <c r="CI122" s="94"/>
      <c r="CJ122" s="94"/>
      <c r="CK122" s="94"/>
      <c r="CL122" s="94"/>
      <c r="CM122" s="94"/>
      <c r="CN122" s="94"/>
      <c r="CO122" s="94"/>
      <c r="CP122" s="94"/>
      <c r="CQ122" s="94"/>
    </row>
    <row r="123" spans="4:95" s="81" customFormat="1" x14ac:dyDescent="0.3">
      <c r="D123" s="88"/>
      <c r="F123" s="85"/>
      <c r="G123" s="82"/>
      <c r="H123" s="86"/>
      <c r="T123" s="82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6"/>
      <c r="AI123" s="95"/>
      <c r="AJ123" s="95"/>
      <c r="AK123" s="117"/>
      <c r="AL123" s="117"/>
      <c r="AM123" s="117"/>
      <c r="AN123" s="117"/>
      <c r="AO123" s="117"/>
      <c r="AP123" s="117"/>
      <c r="AQ123" s="117"/>
      <c r="AR123" s="117"/>
      <c r="AS123" s="117"/>
      <c r="AT123" s="117"/>
      <c r="AU123" s="117"/>
      <c r="AV123" s="117"/>
      <c r="AW123" s="117"/>
      <c r="AX123" s="117"/>
      <c r="AY123" s="117"/>
      <c r="AZ123" s="117"/>
      <c r="BA123" s="117"/>
      <c r="BB123" s="117"/>
      <c r="BC123" s="117"/>
      <c r="BD123" s="117"/>
      <c r="BE123" s="117"/>
      <c r="BF123" s="117"/>
      <c r="BG123" s="117"/>
      <c r="BH123" s="117"/>
      <c r="BI123" s="112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4"/>
      <c r="BW123" s="94"/>
      <c r="BX123" s="94"/>
      <c r="BY123" s="94"/>
      <c r="BZ123" s="94"/>
      <c r="CA123" s="94"/>
      <c r="CB123" s="94"/>
      <c r="CC123" s="94"/>
      <c r="CD123" s="94"/>
      <c r="CE123" s="94"/>
      <c r="CF123" s="94"/>
      <c r="CG123" s="94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</row>
    <row r="124" spans="4:95" s="81" customFormat="1" x14ac:dyDescent="0.3">
      <c r="D124" s="88"/>
      <c r="F124" s="85"/>
      <c r="G124" s="82"/>
      <c r="H124" s="86"/>
      <c r="T124" s="82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6"/>
      <c r="AI124" s="95"/>
      <c r="AJ124" s="95"/>
      <c r="AK124" s="117"/>
      <c r="AL124" s="117"/>
      <c r="AM124" s="117"/>
      <c r="AN124" s="117"/>
      <c r="AO124" s="117"/>
      <c r="AP124" s="117"/>
      <c r="AQ124" s="117"/>
      <c r="AR124" s="117"/>
      <c r="AS124" s="117"/>
      <c r="AT124" s="117"/>
      <c r="AU124" s="117"/>
      <c r="AV124" s="117"/>
      <c r="AW124" s="117"/>
      <c r="AX124" s="117"/>
      <c r="AY124" s="117"/>
      <c r="AZ124" s="117"/>
      <c r="BA124" s="117"/>
      <c r="BB124" s="117"/>
      <c r="BC124" s="117"/>
      <c r="BD124" s="117"/>
      <c r="BE124" s="117"/>
      <c r="BF124" s="117"/>
      <c r="BG124" s="117"/>
      <c r="BH124" s="117"/>
      <c r="BI124" s="112"/>
      <c r="BJ124" s="95"/>
      <c r="BK124" s="95"/>
      <c r="BL124" s="95"/>
      <c r="BM124" s="95"/>
      <c r="BN124" s="95"/>
      <c r="BO124" s="95"/>
      <c r="BP124" s="95"/>
      <c r="BQ124" s="95"/>
      <c r="BR124" s="95"/>
      <c r="BS124" s="95"/>
      <c r="BT124" s="95"/>
      <c r="BU124" s="95"/>
      <c r="BV124" s="94"/>
      <c r="BW124" s="94"/>
      <c r="BX124" s="94"/>
      <c r="BY124" s="94"/>
      <c r="BZ124" s="94"/>
      <c r="CA124" s="94"/>
      <c r="CB124" s="94"/>
      <c r="CC124" s="94"/>
      <c r="CD124" s="94"/>
      <c r="CE124" s="94"/>
      <c r="CF124" s="94"/>
      <c r="CG124" s="94"/>
      <c r="CH124" s="94"/>
      <c r="CI124" s="94"/>
      <c r="CJ124" s="94"/>
      <c r="CK124" s="94"/>
      <c r="CL124" s="94"/>
      <c r="CM124" s="94"/>
      <c r="CN124" s="94"/>
      <c r="CO124" s="94"/>
      <c r="CP124" s="94"/>
      <c r="CQ124" s="94"/>
    </row>
    <row r="125" spans="4:95" s="81" customFormat="1" x14ac:dyDescent="0.3">
      <c r="D125" s="88"/>
      <c r="F125" s="85"/>
      <c r="G125" s="82"/>
      <c r="H125" s="86"/>
      <c r="T125" s="82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6"/>
      <c r="AI125" s="95"/>
      <c r="AJ125" s="95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2"/>
      <c r="BJ125" s="95"/>
      <c r="BK125" s="95"/>
      <c r="BL125" s="95"/>
      <c r="BM125" s="95"/>
      <c r="BN125" s="95"/>
      <c r="BO125" s="95"/>
      <c r="BP125" s="95"/>
      <c r="BQ125" s="95"/>
      <c r="BR125" s="95"/>
      <c r="BS125" s="95"/>
      <c r="BT125" s="95"/>
      <c r="BU125" s="95"/>
      <c r="BV125" s="94"/>
      <c r="BW125" s="94"/>
      <c r="BX125" s="94"/>
      <c r="BY125" s="94"/>
      <c r="BZ125" s="94"/>
      <c r="CA125" s="94"/>
      <c r="CB125" s="94"/>
      <c r="CC125" s="94"/>
      <c r="CD125" s="94"/>
      <c r="CE125" s="94"/>
      <c r="CF125" s="94"/>
      <c r="CG125" s="94"/>
      <c r="CH125" s="94"/>
      <c r="CI125" s="94"/>
      <c r="CJ125" s="94"/>
      <c r="CK125" s="94"/>
      <c r="CL125" s="94"/>
      <c r="CM125" s="94"/>
      <c r="CN125" s="94"/>
      <c r="CO125" s="94"/>
      <c r="CP125" s="94"/>
      <c r="CQ125" s="94"/>
    </row>
    <row r="126" spans="4:95" s="81" customFormat="1" x14ac:dyDescent="0.3">
      <c r="D126" s="88"/>
      <c r="F126" s="85"/>
      <c r="G126" s="82"/>
      <c r="H126" s="86"/>
      <c r="T126" s="82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6"/>
      <c r="AI126" s="95"/>
      <c r="AJ126" s="95"/>
      <c r="AK126" s="117"/>
      <c r="AL126" s="117"/>
      <c r="AM126" s="117"/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7"/>
      <c r="AY126" s="117"/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2"/>
      <c r="BJ126" s="95"/>
      <c r="BK126" s="95"/>
      <c r="BL126" s="95"/>
      <c r="BM126" s="95"/>
      <c r="BN126" s="95"/>
      <c r="BO126" s="95"/>
      <c r="BP126" s="95"/>
      <c r="BQ126" s="95"/>
      <c r="BR126" s="95"/>
      <c r="BS126" s="95"/>
      <c r="BT126" s="95"/>
      <c r="BU126" s="95"/>
      <c r="BV126" s="94"/>
      <c r="BW126" s="94"/>
      <c r="BX126" s="94"/>
      <c r="BY126" s="94"/>
      <c r="BZ126" s="94"/>
      <c r="CA126" s="94"/>
      <c r="CB126" s="94"/>
      <c r="CC126" s="94"/>
      <c r="CD126" s="94"/>
      <c r="CE126" s="94"/>
      <c r="CF126" s="94"/>
      <c r="CG126" s="94"/>
      <c r="CH126" s="94"/>
      <c r="CI126" s="94"/>
      <c r="CJ126" s="94"/>
      <c r="CK126" s="94"/>
      <c r="CL126" s="94"/>
      <c r="CM126" s="94"/>
      <c r="CN126" s="94"/>
      <c r="CO126" s="94"/>
      <c r="CP126" s="94"/>
      <c r="CQ126" s="94"/>
    </row>
    <row r="127" spans="4:95" s="81" customFormat="1" x14ac:dyDescent="0.3">
      <c r="D127" s="88"/>
      <c r="F127" s="85"/>
      <c r="G127" s="82"/>
      <c r="H127" s="86"/>
      <c r="T127" s="82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6"/>
      <c r="AI127" s="95"/>
      <c r="AJ127" s="95"/>
      <c r="AK127" s="117"/>
      <c r="AL127" s="117"/>
      <c r="AM127" s="117"/>
      <c r="AN127" s="117"/>
      <c r="AO127" s="117"/>
      <c r="AP127" s="117"/>
      <c r="AQ127" s="117"/>
      <c r="AR127" s="117"/>
      <c r="AS127" s="117"/>
      <c r="AT127" s="117"/>
      <c r="AU127" s="117"/>
      <c r="AV127" s="117"/>
      <c r="AW127" s="117"/>
      <c r="AX127" s="117"/>
      <c r="AY127" s="117"/>
      <c r="AZ127" s="117"/>
      <c r="BA127" s="117"/>
      <c r="BB127" s="117"/>
      <c r="BC127" s="117"/>
      <c r="BD127" s="117"/>
      <c r="BE127" s="117"/>
      <c r="BF127" s="117"/>
      <c r="BG127" s="117"/>
      <c r="BH127" s="117"/>
      <c r="BI127" s="112"/>
      <c r="BJ127" s="95"/>
      <c r="BK127" s="95"/>
      <c r="BL127" s="95"/>
      <c r="BM127" s="95"/>
      <c r="BN127" s="95"/>
      <c r="BO127" s="95"/>
      <c r="BP127" s="95"/>
      <c r="BQ127" s="95"/>
      <c r="BR127" s="95"/>
      <c r="BS127" s="95"/>
      <c r="BT127" s="95"/>
      <c r="BU127" s="95"/>
      <c r="BV127" s="94"/>
      <c r="BW127" s="94"/>
      <c r="BX127" s="94"/>
      <c r="BY127" s="94"/>
      <c r="BZ127" s="94"/>
      <c r="CA127" s="94"/>
      <c r="CB127" s="94"/>
      <c r="CC127" s="94"/>
      <c r="CD127" s="94"/>
      <c r="CE127" s="94"/>
      <c r="CF127" s="94"/>
      <c r="CG127" s="94"/>
      <c r="CH127" s="94"/>
      <c r="CI127" s="94"/>
      <c r="CJ127" s="94"/>
      <c r="CK127" s="94"/>
      <c r="CL127" s="94"/>
      <c r="CM127" s="94"/>
      <c r="CN127" s="94"/>
      <c r="CO127" s="94"/>
      <c r="CP127" s="94"/>
      <c r="CQ127" s="94"/>
    </row>
    <row r="128" spans="4:95" s="81" customFormat="1" x14ac:dyDescent="0.3">
      <c r="D128" s="88"/>
      <c r="F128" s="85"/>
      <c r="G128" s="82"/>
      <c r="H128" s="86"/>
      <c r="T128" s="82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6"/>
      <c r="AI128" s="95"/>
      <c r="AJ128" s="95"/>
      <c r="AK128" s="117"/>
      <c r="AL128" s="117"/>
      <c r="AM128" s="117"/>
      <c r="AN128" s="117"/>
      <c r="AO128" s="117"/>
      <c r="AP128" s="117"/>
      <c r="AQ128" s="117"/>
      <c r="AR128" s="117"/>
      <c r="AS128" s="117"/>
      <c r="AT128" s="117"/>
      <c r="AU128" s="117"/>
      <c r="AV128" s="117"/>
      <c r="AW128" s="117"/>
      <c r="AX128" s="117"/>
      <c r="AY128" s="117"/>
      <c r="AZ128" s="117"/>
      <c r="BA128" s="117"/>
      <c r="BB128" s="117"/>
      <c r="BC128" s="117"/>
      <c r="BD128" s="117"/>
      <c r="BE128" s="117"/>
      <c r="BF128" s="117"/>
      <c r="BG128" s="117"/>
      <c r="BH128" s="117"/>
      <c r="BI128" s="112"/>
      <c r="BJ128" s="95"/>
      <c r="BK128" s="95"/>
      <c r="BL128" s="95"/>
      <c r="BM128" s="95"/>
      <c r="BN128" s="95"/>
      <c r="BO128" s="95"/>
      <c r="BP128" s="95"/>
      <c r="BQ128" s="95"/>
      <c r="BR128" s="95"/>
      <c r="BS128" s="95"/>
      <c r="BT128" s="95"/>
      <c r="BU128" s="95"/>
      <c r="BV128" s="94"/>
      <c r="BW128" s="94"/>
      <c r="BX128" s="94"/>
      <c r="BY128" s="94"/>
      <c r="BZ128" s="94"/>
      <c r="CA128" s="94"/>
      <c r="CB128" s="94"/>
      <c r="CC128" s="94"/>
      <c r="CD128" s="94"/>
      <c r="CE128" s="94"/>
      <c r="CF128" s="94"/>
      <c r="CG128" s="94"/>
      <c r="CH128" s="94"/>
      <c r="CI128" s="94"/>
      <c r="CJ128" s="94"/>
      <c r="CK128" s="94"/>
      <c r="CL128" s="94"/>
      <c r="CM128" s="94"/>
      <c r="CN128" s="94"/>
      <c r="CO128" s="94"/>
      <c r="CP128" s="94"/>
      <c r="CQ128" s="94"/>
    </row>
    <row r="129" spans="4:95" s="81" customFormat="1" x14ac:dyDescent="0.3">
      <c r="D129" s="88"/>
      <c r="F129" s="85"/>
      <c r="G129" s="82"/>
      <c r="H129" s="86"/>
      <c r="T129" s="82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6"/>
      <c r="AI129" s="95"/>
      <c r="AJ129" s="95"/>
      <c r="AK129" s="117"/>
      <c r="AL129" s="117"/>
      <c r="AM129" s="117"/>
      <c r="AN129" s="117"/>
      <c r="AO129" s="117"/>
      <c r="AP129" s="117"/>
      <c r="AQ129" s="117"/>
      <c r="AR129" s="117"/>
      <c r="AS129" s="117"/>
      <c r="AT129" s="117"/>
      <c r="AU129" s="117"/>
      <c r="AV129" s="117"/>
      <c r="AW129" s="117"/>
      <c r="AX129" s="117"/>
      <c r="AY129" s="117"/>
      <c r="AZ129" s="117"/>
      <c r="BA129" s="117"/>
      <c r="BB129" s="117"/>
      <c r="BC129" s="117"/>
      <c r="BD129" s="117"/>
      <c r="BE129" s="117"/>
      <c r="BF129" s="117"/>
      <c r="BG129" s="117"/>
      <c r="BH129" s="117"/>
      <c r="BI129" s="112"/>
      <c r="BJ129" s="95"/>
      <c r="BK129" s="95"/>
      <c r="BL129" s="95"/>
      <c r="BM129" s="95"/>
      <c r="BN129" s="95"/>
      <c r="BO129" s="95"/>
      <c r="BP129" s="95"/>
      <c r="BQ129" s="95"/>
      <c r="BR129" s="95"/>
      <c r="BS129" s="95"/>
      <c r="BT129" s="95"/>
      <c r="BU129" s="95"/>
      <c r="BV129" s="94"/>
      <c r="BW129" s="94"/>
      <c r="BX129" s="94"/>
      <c r="BY129" s="94"/>
      <c r="BZ129" s="94"/>
      <c r="CA129" s="94"/>
      <c r="CB129" s="94"/>
      <c r="CC129" s="94"/>
      <c r="CD129" s="94"/>
      <c r="CE129" s="94"/>
      <c r="CF129" s="94"/>
      <c r="CG129" s="94"/>
      <c r="CH129" s="94"/>
      <c r="CI129" s="94"/>
      <c r="CJ129" s="94"/>
      <c r="CK129" s="94"/>
      <c r="CL129" s="94"/>
      <c r="CM129" s="94"/>
      <c r="CN129" s="94"/>
      <c r="CO129" s="94"/>
      <c r="CP129" s="94"/>
      <c r="CQ129" s="94"/>
    </row>
    <row r="130" spans="4:95" s="81" customFormat="1" x14ac:dyDescent="0.3">
      <c r="D130" s="88"/>
      <c r="F130" s="85"/>
      <c r="G130" s="82"/>
      <c r="H130" s="86"/>
      <c r="T130" s="82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6"/>
      <c r="AI130" s="95"/>
      <c r="AJ130" s="95"/>
      <c r="AK130" s="117"/>
      <c r="AL130" s="117"/>
      <c r="AM130" s="117"/>
      <c r="AN130" s="117"/>
      <c r="AO130" s="117"/>
      <c r="AP130" s="117"/>
      <c r="AQ130" s="117"/>
      <c r="AR130" s="117"/>
      <c r="AS130" s="117"/>
      <c r="AT130" s="117"/>
      <c r="AU130" s="117"/>
      <c r="AV130" s="117"/>
      <c r="AW130" s="117"/>
      <c r="AX130" s="117"/>
      <c r="AY130" s="117"/>
      <c r="AZ130" s="117"/>
      <c r="BA130" s="117"/>
      <c r="BB130" s="117"/>
      <c r="BC130" s="117"/>
      <c r="BD130" s="117"/>
      <c r="BE130" s="117"/>
      <c r="BF130" s="117"/>
      <c r="BG130" s="117"/>
      <c r="BH130" s="117"/>
      <c r="BI130" s="112"/>
      <c r="BJ130" s="95"/>
      <c r="BK130" s="95"/>
      <c r="BL130" s="95"/>
      <c r="BM130" s="95"/>
      <c r="BN130" s="95"/>
      <c r="BO130" s="95"/>
      <c r="BP130" s="95"/>
      <c r="BQ130" s="95"/>
      <c r="BR130" s="95"/>
      <c r="BS130" s="95"/>
      <c r="BT130" s="95"/>
      <c r="BU130" s="95"/>
      <c r="BV130" s="94"/>
      <c r="BW130" s="94"/>
      <c r="BX130" s="94"/>
      <c r="BY130" s="94"/>
      <c r="BZ130" s="94"/>
      <c r="CA130" s="94"/>
      <c r="CB130" s="94"/>
      <c r="CC130" s="94"/>
      <c r="CD130" s="94"/>
      <c r="CE130" s="94"/>
      <c r="CF130" s="94"/>
      <c r="CG130" s="94"/>
      <c r="CH130" s="94"/>
      <c r="CI130" s="94"/>
      <c r="CJ130" s="94"/>
      <c r="CK130" s="94"/>
      <c r="CL130" s="94"/>
      <c r="CM130" s="94"/>
      <c r="CN130" s="94"/>
      <c r="CO130" s="94"/>
      <c r="CP130" s="94"/>
      <c r="CQ130" s="94"/>
    </row>
    <row r="131" spans="4:95" s="81" customFormat="1" x14ac:dyDescent="0.3">
      <c r="D131" s="88"/>
      <c r="F131" s="85"/>
      <c r="G131" s="82"/>
      <c r="H131" s="86"/>
      <c r="T131" s="82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6"/>
      <c r="AI131" s="95"/>
      <c r="AJ131" s="95"/>
      <c r="AK131" s="117"/>
      <c r="AL131" s="117"/>
      <c r="AM131" s="117"/>
      <c r="AN131" s="117"/>
      <c r="AO131" s="117"/>
      <c r="AP131" s="117"/>
      <c r="AQ131" s="117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7"/>
      <c r="BD131" s="117"/>
      <c r="BE131" s="117"/>
      <c r="BF131" s="117"/>
      <c r="BG131" s="117"/>
      <c r="BH131" s="117"/>
      <c r="BI131" s="112"/>
      <c r="BJ131" s="95"/>
      <c r="BK131" s="95"/>
      <c r="BL131" s="95"/>
      <c r="BM131" s="95"/>
      <c r="BN131" s="95"/>
      <c r="BO131" s="95"/>
      <c r="BP131" s="95"/>
      <c r="BQ131" s="95"/>
      <c r="BR131" s="95"/>
      <c r="BS131" s="95"/>
      <c r="BT131" s="95"/>
      <c r="BU131" s="95"/>
      <c r="BV131" s="94"/>
      <c r="BW131" s="94"/>
      <c r="BX131" s="94"/>
      <c r="BY131" s="94"/>
      <c r="BZ131" s="94"/>
      <c r="CA131" s="94"/>
      <c r="CB131" s="94"/>
      <c r="CC131" s="94"/>
      <c r="CD131" s="94"/>
      <c r="CE131" s="94"/>
      <c r="CF131" s="94"/>
      <c r="CG131" s="94"/>
      <c r="CH131" s="94"/>
      <c r="CI131" s="94"/>
      <c r="CJ131" s="94"/>
      <c r="CK131" s="94"/>
      <c r="CL131" s="94"/>
      <c r="CM131" s="94"/>
      <c r="CN131" s="94"/>
      <c r="CO131" s="94"/>
      <c r="CP131" s="94"/>
      <c r="CQ131" s="94"/>
    </row>
    <row r="132" spans="4:95" s="81" customFormat="1" x14ac:dyDescent="0.3">
      <c r="D132" s="88"/>
      <c r="F132" s="85"/>
      <c r="G132" s="82"/>
      <c r="H132" s="86"/>
      <c r="T132" s="82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6"/>
      <c r="AI132" s="95"/>
      <c r="AJ132" s="95"/>
      <c r="AK132" s="117"/>
      <c r="AL132" s="117"/>
      <c r="AM132" s="117"/>
      <c r="AN132" s="117"/>
      <c r="AO132" s="117"/>
      <c r="AP132" s="117"/>
      <c r="AQ132" s="117"/>
      <c r="AR132" s="117"/>
      <c r="AS132" s="117"/>
      <c r="AT132" s="117"/>
      <c r="AU132" s="117"/>
      <c r="AV132" s="117"/>
      <c r="AW132" s="117"/>
      <c r="AX132" s="117"/>
      <c r="AY132" s="117"/>
      <c r="AZ132" s="117"/>
      <c r="BA132" s="117"/>
      <c r="BB132" s="117"/>
      <c r="BC132" s="117"/>
      <c r="BD132" s="117"/>
      <c r="BE132" s="117"/>
      <c r="BF132" s="117"/>
      <c r="BG132" s="117"/>
      <c r="BH132" s="117"/>
      <c r="BI132" s="112"/>
      <c r="BJ132" s="95"/>
      <c r="BK132" s="95"/>
      <c r="BL132" s="95"/>
      <c r="BM132" s="95"/>
      <c r="BN132" s="95"/>
      <c r="BO132" s="95"/>
      <c r="BP132" s="95"/>
      <c r="BQ132" s="95"/>
      <c r="BR132" s="95"/>
      <c r="BS132" s="95"/>
      <c r="BT132" s="95"/>
      <c r="BU132" s="95"/>
      <c r="BV132" s="94"/>
      <c r="BW132" s="94"/>
      <c r="BX132" s="94"/>
      <c r="BY132" s="94"/>
      <c r="BZ132" s="94"/>
      <c r="CA132" s="94"/>
      <c r="CB132" s="94"/>
      <c r="CC132" s="94"/>
      <c r="CD132" s="94"/>
      <c r="CE132" s="94"/>
      <c r="CF132" s="94"/>
      <c r="CG132" s="94"/>
      <c r="CH132" s="94"/>
      <c r="CI132" s="94"/>
      <c r="CJ132" s="94"/>
      <c r="CK132" s="94"/>
      <c r="CL132" s="94"/>
      <c r="CM132" s="94"/>
      <c r="CN132" s="94"/>
      <c r="CO132" s="94"/>
      <c r="CP132" s="94"/>
      <c r="CQ132" s="94"/>
    </row>
    <row r="133" spans="4:95" s="81" customFormat="1" x14ac:dyDescent="0.3">
      <c r="D133" s="88"/>
      <c r="F133" s="85"/>
      <c r="G133" s="82"/>
      <c r="H133" s="86"/>
      <c r="T133" s="82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6"/>
      <c r="AI133" s="95"/>
      <c r="AJ133" s="95"/>
      <c r="AK133" s="117"/>
      <c r="AL133" s="117"/>
      <c r="AM133" s="117"/>
      <c r="AN133" s="117"/>
      <c r="AO133" s="117"/>
      <c r="AP133" s="117"/>
      <c r="AQ133" s="117"/>
      <c r="AR133" s="117"/>
      <c r="AS133" s="117"/>
      <c r="AT133" s="117"/>
      <c r="AU133" s="117"/>
      <c r="AV133" s="117"/>
      <c r="AW133" s="117"/>
      <c r="AX133" s="117"/>
      <c r="AY133" s="117"/>
      <c r="AZ133" s="117"/>
      <c r="BA133" s="117"/>
      <c r="BB133" s="117"/>
      <c r="BC133" s="117"/>
      <c r="BD133" s="117"/>
      <c r="BE133" s="117"/>
      <c r="BF133" s="117"/>
      <c r="BG133" s="117"/>
      <c r="BH133" s="117"/>
      <c r="BI133" s="112"/>
      <c r="BJ133" s="95"/>
      <c r="BK133" s="95"/>
      <c r="BL133" s="95"/>
      <c r="BM133" s="95"/>
      <c r="BN133" s="95"/>
      <c r="BO133" s="95"/>
      <c r="BP133" s="95"/>
      <c r="BQ133" s="95"/>
      <c r="BR133" s="95"/>
      <c r="BS133" s="95"/>
      <c r="BT133" s="95"/>
      <c r="BU133" s="95"/>
      <c r="BV133" s="94"/>
      <c r="BW133" s="94"/>
      <c r="BX133" s="94"/>
      <c r="BY133" s="94"/>
      <c r="BZ133" s="94"/>
      <c r="CA133" s="94"/>
      <c r="CB133" s="94"/>
      <c r="CC133" s="94"/>
      <c r="CD133" s="94"/>
      <c r="CE133" s="94"/>
      <c r="CF133" s="94"/>
      <c r="CG133" s="94"/>
      <c r="CH133" s="94"/>
      <c r="CI133" s="94"/>
      <c r="CJ133" s="94"/>
      <c r="CK133" s="94"/>
      <c r="CL133" s="94"/>
      <c r="CM133" s="94"/>
      <c r="CN133" s="94"/>
      <c r="CO133" s="94"/>
      <c r="CP133" s="94"/>
      <c r="CQ133" s="94"/>
    </row>
    <row r="134" spans="4:95" s="81" customFormat="1" x14ac:dyDescent="0.3">
      <c r="D134" s="88"/>
      <c r="F134" s="85"/>
      <c r="G134" s="82"/>
      <c r="H134" s="86"/>
      <c r="T134" s="82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6"/>
      <c r="AI134" s="95"/>
      <c r="AJ134" s="95"/>
      <c r="AK134" s="117"/>
      <c r="AL134" s="117"/>
      <c r="AM134" s="117"/>
      <c r="AN134" s="117"/>
      <c r="AO134" s="117"/>
      <c r="AP134" s="117"/>
      <c r="AQ134" s="117"/>
      <c r="AR134" s="117"/>
      <c r="AS134" s="117"/>
      <c r="AT134" s="117"/>
      <c r="AU134" s="117"/>
      <c r="AV134" s="117"/>
      <c r="AW134" s="117"/>
      <c r="AX134" s="117"/>
      <c r="AY134" s="117"/>
      <c r="AZ134" s="117"/>
      <c r="BA134" s="117"/>
      <c r="BB134" s="117"/>
      <c r="BC134" s="117"/>
      <c r="BD134" s="117"/>
      <c r="BE134" s="117"/>
      <c r="BF134" s="117"/>
      <c r="BG134" s="117"/>
      <c r="BH134" s="117"/>
      <c r="BI134" s="112"/>
      <c r="BJ134" s="95"/>
      <c r="BK134" s="95"/>
      <c r="BL134" s="95"/>
      <c r="BM134" s="95"/>
      <c r="BN134" s="95"/>
      <c r="BO134" s="95"/>
      <c r="BP134" s="95"/>
      <c r="BQ134" s="95"/>
      <c r="BR134" s="95"/>
      <c r="BS134" s="95"/>
      <c r="BT134" s="95"/>
      <c r="BU134" s="95"/>
      <c r="BV134" s="94"/>
      <c r="BW134" s="94"/>
      <c r="BX134" s="94"/>
      <c r="BY134" s="94"/>
      <c r="BZ134" s="94"/>
      <c r="CA134" s="94"/>
      <c r="CB134" s="94"/>
      <c r="CC134" s="94"/>
      <c r="CD134" s="94"/>
      <c r="CE134" s="94"/>
      <c r="CF134" s="94"/>
      <c r="CG134" s="94"/>
      <c r="CH134" s="94"/>
      <c r="CI134" s="94"/>
      <c r="CJ134" s="94"/>
      <c r="CK134" s="94"/>
      <c r="CL134" s="94"/>
      <c r="CM134" s="94"/>
      <c r="CN134" s="94"/>
      <c r="CO134" s="94"/>
      <c r="CP134" s="94"/>
      <c r="CQ134" s="94"/>
    </row>
    <row r="135" spans="4:95" s="81" customFormat="1" x14ac:dyDescent="0.3">
      <c r="D135" s="88"/>
      <c r="F135" s="85"/>
      <c r="G135" s="82"/>
      <c r="H135" s="86"/>
      <c r="T135" s="82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6"/>
      <c r="AI135" s="95"/>
      <c r="AJ135" s="95"/>
      <c r="AK135" s="117"/>
      <c r="AL135" s="117"/>
      <c r="AM135" s="117"/>
      <c r="AN135" s="117"/>
      <c r="AO135" s="117"/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/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2"/>
      <c r="BJ135" s="95"/>
      <c r="BK135" s="95"/>
      <c r="BL135" s="95"/>
      <c r="BM135" s="95"/>
      <c r="BN135" s="95"/>
      <c r="BO135" s="95"/>
      <c r="BP135" s="95"/>
      <c r="BQ135" s="95"/>
      <c r="BR135" s="95"/>
      <c r="BS135" s="95"/>
      <c r="BT135" s="95"/>
      <c r="BU135" s="95"/>
      <c r="BV135" s="94"/>
      <c r="BW135" s="94"/>
      <c r="BX135" s="94"/>
      <c r="BY135" s="94"/>
      <c r="BZ135" s="94"/>
      <c r="CA135" s="94"/>
      <c r="CB135" s="94"/>
      <c r="CC135" s="94"/>
      <c r="CD135" s="94"/>
      <c r="CE135" s="94"/>
      <c r="CF135" s="94"/>
      <c r="CG135" s="94"/>
      <c r="CH135" s="94"/>
      <c r="CI135" s="94"/>
      <c r="CJ135" s="94"/>
      <c r="CK135" s="94"/>
      <c r="CL135" s="94"/>
      <c r="CM135" s="94"/>
      <c r="CN135" s="94"/>
      <c r="CO135" s="94"/>
      <c r="CP135" s="94"/>
      <c r="CQ135" s="94"/>
    </row>
    <row r="136" spans="4:95" s="81" customFormat="1" x14ac:dyDescent="0.3">
      <c r="D136" s="88"/>
      <c r="F136" s="85"/>
      <c r="G136" s="82"/>
      <c r="H136" s="86"/>
      <c r="T136" s="82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6"/>
      <c r="AI136" s="95"/>
      <c r="AJ136" s="95"/>
      <c r="AK136" s="117"/>
      <c r="AL136" s="117"/>
      <c r="AM136" s="117"/>
      <c r="AN136" s="117"/>
      <c r="AO136" s="117"/>
      <c r="AP136" s="117"/>
      <c r="AQ136" s="117"/>
      <c r="AR136" s="117"/>
      <c r="AS136" s="117"/>
      <c r="AT136" s="117"/>
      <c r="AU136" s="117"/>
      <c r="AV136" s="117"/>
      <c r="AW136" s="117"/>
      <c r="AX136" s="117"/>
      <c r="AY136" s="117"/>
      <c r="AZ136" s="117"/>
      <c r="BA136" s="117"/>
      <c r="BB136" s="117"/>
      <c r="BC136" s="117"/>
      <c r="BD136" s="117"/>
      <c r="BE136" s="117"/>
      <c r="BF136" s="117"/>
      <c r="BG136" s="117"/>
      <c r="BH136" s="117"/>
      <c r="BI136" s="112"/>
      <c r="BJ136" s="95"/>
      <c r="BK136" s="95"/>
      <c r="BL136" s="95"/>
      <c r="BM136" s="95"/>
      <c r="BN136" s="95"/>
      <c r="BO136" s="95"/>
      <c r="BP136" s="95"/>
      <c r="BQ136" s="95"/>
      <c r="BR136" s="95"/>
      <c r="BS136" s="95"/>
      <c r="BT136" s="95"/>
      <c r="BU136" s="95"/>
      <c r="BV136" s="94"/>
      <c r="BW136" s="94"/>
      <c r="BX136" s="94"/>
      <c r="BY136" s="94"/>
      <c r="BZ136" s="94"/>
      <c r="CA136" s="94"/>
      <c r="CB136" s="94"/>
      <c r="CC136" s="94"/>
      <c r="CD136" s="94"/>
      <c r="CE136" s="94"/>
      <c r="CF136" s="94"/>
      <c r="CG136" s="94"/>
      <c r="CH136" s="94"/>
      <c r="CI136" s="94"/>
      <c r="CJ136" s="94"/>
      <c r="CK136" s="94"/>
      <c r="CL136" s="94"/>
      <c r="CM136" s="94"/>
      <c r="CN136" s="94"/>
      <c r="CO136" s="94"/>
      <c r="CP136" s="94"/>
      <c r="CQ136" s="94"/>
    </row>
    <row r="137" spans="4:95" s="81" customFormat="1" x14ac:dyDescent="0.3">
      <c r="D137" s="88"/>
      <c r="F137" s="85"/>
      <c r="G137" s="82"/>
      <c r="H137" s="86"/>
      <c r="T137" s="82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6"/>
      <c r="AI137" s="95"/>
      <c r="AJ137" s="95"/>
      <c r="AK137" s="117"/>
      <c r="AL137" s="117"/>
      <c r="AM137" s="117"/>
      <c r="AN137" s="117"/>
      <c r="AO137" s="117"/>
      <c r="AP137" s="117"/>
      <c r="AQ137" s="117"/>
      <c r="AR137" s="117"/>
      <c r="AS137" s="117"/>
      <c r="AT137" s="117"/>
      <c r="AU137" s="117"/>
      <c r="AV137" s="117"/>
      <c r="AW137" s="117"/>
      <c r="AX137" s="117"/>
      <c r="AY137" s="117"/>
      <c r="AZ137" s="117"/>
      <c r="BA137" s="117"/>
      <c r="BB137" s="117"/>
      <c r="BC137" s="117"/>
      <c r="BD137" s="117"/>
      <c r="BE137" s="117"/>
      <c r="BF137" s="117"/>
      <c r="BG137" s="117"/>
      <c r="BH137" s="117"/>
      <c r="BI137" s="112"/>
      <c r="BJ137" s="95"/>
      <c r="BK137" s="95"/>
      <c r="BL137" s="95"/>
      <c r="BM137" s="95"/>
      <c r="BN137" s="95"/>
      <c r="BO137" s="95"/>
      <c r="BP137" s="95"/>
      <c r="BQ137" s="95"/>
      <c r="BR137" s="95"/>
      <c r="BS137" s="95"/>
      <c r="BT137" s="95"/>
      <c r="BU137" s="95"/>
      <c r="BV137" s="94"/>
      <c r="BW137" s="94"/>
      <c r="BX137" s="94"/>
      <c r="BY137" s="94"/>
      <c r="BZ137" s="94"/>
      <c r="CA137" s="94"/>
      <c r="CB137" s="94"/>
      <c r="CC137" s="94"/>
      <c r="CD137" s="94"/>
      <c r="CE137" s="94"/>
      <c r="CF137" s="94"/>
      <c r="CG137" s="94"/>
      <c r="CH137" s="94"/>
      <c r="CI137" s="94"/>
      <c r="CJ137" s="94"/>
      <c r="CK137" s="94"/>
      <c r="CL137" s="94"/>
      <c r="CM137" s="94"/>
      <c r="CN137" s="94"/>
      <c r="CO137" s="94"/>
      <c r="CP137" s="94"/>
      <c r="CQ137" s="94"/>
    </row>
    <row r="138" spans="4:95" s="81" customFormat="1" x14ac:dyDescent="0.3">
      <c r="D138" s="88"/>
      <c r="F138" s="85"/>
      <c r="G138" s="82"/>
      <c r="H138" s="86"/>
      <c r="T138" s="82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6"/>
      <c r="AI138" s="95"/>
      <c r="AJ138" s="95"/>
      <c r="AK138" s="117"/>
      <c r="AL138" s="117"/>
      <c r="AM138" s="117"/>
      <c r="AN138" s="117"/>
      <c r="AO138" s="117"/>
      <c r="AP138" s="117"/>
      <c r="AQ138" s="117"/>
      <c r="AR138" s="117"/>
      <c r="AS138" s="117"/>
      <c r="AT138" s="117"/>
      <c r="AU138" s="117"/>
      <c r="AV138" s="117"/>
      <c r="AW138" s="117"/>
      <c r="AX138" s="117"/>
      <c r="AY138" s="117"/>
      <c r="AZ138" s="117"/>
      <c r="BA138" s="117"/>
      <c r="BB138" s="117"/>
      <c r="BC138" s="117"/>
      <c r="BD138" s="117"/>
      <c r="BE138" s="117"/>
      <c r="BF138" s="117"/>
      <c r="BG138" s="117"/>
      <c r="BH138" s="117"/>
      <c r="BI138" s="112"/>
      <c r="BJ138" s="95"/>
      <c r="BK138" s="95"/>
      <c r="BL138" s="95"/>
      <c r="BM138" s="95"/>
      <c r="BN138" s="95"/>
      <c r="BO138" s="95"/>
      <c r="BP138" s="95"/>
      <c r="BQ138" s="95"/>
      <c r="BR138" s="95"/>
      <c r="BS138" s="95"/>
      <c r="BT138" s="95"/>
      <c r="BU138" s="95"/>
      <c r="BV138" s="94"/>
      <c r="BW138" s="94"/>
      <c r="BX138" s="94"/>
      <c r="BY138" s="94"/>
      <c r="BZ138" s="94"/>
      <c r="CA138" s="94"/>
      <c r="CB138" s="94"/>
      <c r="CC138" s="94"/>
      <c r="CD138" s="94"/>
      <c r="CE138" s="94"/>
      <c r="CF138" s="94"/>
      <c r="CG138" s="94"/>
      <c r="CH138" s="94"/>
      <c r="CI138" s="94"/>
      <c r="CJ138" s="94"/>
      <c r="CK138" s="94"/>
      <c r="CL138" s="94"/>
      <c r="CM138" s="94"/>
      <c r="CN138" s="94"/>
      <c r="CO138" s="94"/>
      <c r="CP138" s="94"/>
      <c r="CQ138" s="94"/>
    </row>
    <row r="139" spans="4:95" s="81" customFormat="1" x14ac:dyDescent="0.3">
      <c r="D139" s="88"/>
      <c r="F139" s="85"/>
      <c r="G139" s="82"/>
      <c r="H139" s="86"/>
      <c r="T139" s="82"/>
      <c r="U139" s="95"/>
      <c r="V139" s="95"/>
      <c r="W139" s="95"/>
      <c r="X139" s="95"/>
      <c r="Y139" s="95"/>
      <c r="Z139" s="95"/>
      <c r="AA139" s="95"/>
      <c r="AB139" s="95"/>
      <c r="AC139" s="95"/>
      <c r="AD139" s="95"/>
      <c r="AE139" s="95"/>
      <c r="AF139" s="95"/>
      <c r="AG139" s="95"/>
      <c r="AH139" s="96"/>
      <c r="AI139" s="95"/>
      <c r="AJ139" s="95"/>
      <c r="AK139" s="117"/>
      <c r="AL139" s="117"/>
      <c r="AM139" s="117"/>
      <c r="AN139" s="117"/>
      <c r="AO139" s="117"/>
      <c r="AP139" s="117"/>
      <c r="AQ139" s="117"/>
      <c r="AR139" s="117"/>
      <c r="AS139" s="117"/>
      <c r="AT139" s="117"/>
      <c r="AU139" s="117"/>
      <c r="AV139" s="117"/>
      <c r="AW139" s="117"/>
      <c r="AX139" s="117"/>
      <c r="AY139" s="117"/>
      <c r="AZ139" s="117"/>
      <c r="BA139" s="117"/>
      <c r="BB139" s="117"/>
      <c r="BC139" s="117"/>
      <c r="BD139" s="117"/>
      <c r="BE139" s="117"/>
      <c r="BF139" s="117"/>
      <c r="BG139" s="117"/>
      <c r="BH139" s="117"/>
      <c r="BI139" s="112"/>
      <c r="BJ139" s="95"/>
      <c r="BK139" s="95"/>
      <c r="BL139" s="95"/>
      <c r="BM139" s="95"/>
      <c r="BN139" s="95"/>
      <c r="BO139" s="95"/>
      <c r="BP139" s="95"/>
      <c r="BQ139" s="95"/>
      <c r="BR139" s="95"/>
      <c r="BS139" s="95"/>
      <c r="BT139" s="95"/>
      <c r="BU139" s="95"/>
      <c r="BV139" s="94"/>
      <c r="BW139" s="94"/>
      <c r="BX139" s="94"/>
      <c r="BY139" s="94"/>
      <c r="BZ139" s="94"/>
      <c r="CA139" s="94"/>
      <c r="CB139" s="94"/>
      <c r="CC139" s="94"/>
      <c r="CD139" s="94"/>
      <c r="CE139" s="94"/>
      <c r="CF139" s="94"/>
      <c r="CG139" s="94"/>
      <c r="CH139" s="94"/>
      <c r="CI139" s="94"/>
      <c r="CJ139" s="94"/>
      <c r="CK139" s="94"/>
      <c r="CL139" s="94"/>
      <c r="CM139" s="94"/>
      <c r="CN139" s="94"/>
      <c r="CO139" s="94"/>
      <c r="CP139" s="94"/>
      <c r="CQ139" s="94"/>
    </row>
    <row r="140" spans="4:95" s="81" customFormat="1" x14ac:dyDescent="0.3">
      <c r="D140" s="88"/>
      <c r="F140" s="85"/>
      <c r="G140" s="82"/>
      <c r="H140" s="86"/>
      <c r="T140" s="82"/>
      <c r="U140" s="95"/>
      <c r="V140" s="95"/>
      <c r="W140" s="95"/>
      <c r="X140" s="95"/>
      <c r="Y140" s="95"/>
      <c r="Z140" s="95"/>
      <c r="AA140" s="95"/>
      <c r="AB140" s="95"/>
      <c r="AC140" s="95"/>
      <c r="AD140" s="95"/>
      <c r="AE140" s="95"/>
      <c r="AF140" s="95"/>
      <c r="AG140" s="95"/>
      <c r="AH140" s="96"/>
      <c r="AI140" s="95"/>
      <c r="AJ140" s="95"/>
      <c r="AK140" s="117"/>
      <c r="AL140" s="117"/>
      <c r="AM140" s="117"/>
      <c r="AN140" s="117"/>
      <c r="AO140" s="117"/>
      <c r="AP140" s="117"/>
      <c r="AQ140" s="117"/>
      <c r="AR140" s="117"/>
      <c r="AS140" s="117"/>
      <c r="AT140" s="117"/>
      <c r="AU140" s="117"/>
      <c r="AV140" s="117"/>
      <c r="AW140" s="117"/>
      <c r="AX140" s="117"/>
      <c r="AY140" s="117"/>
      <c r="AZ140" s="117"/>
      <c r="BA140" s="117"/>
      <c r="BB140" s="117"/>
      <c r="BC140" s="117"/>
      <c r="BD140" s="117"/>
      <c r="BE140" s="117"/>
      <c r="BF140" s="117"/>
      <c r="BG140" s="117"/>
      <c r="BH140" s="117"/>
      <c r="BI140" s="112"/>
      <c r="BJ140" s="95"/>
      <c r="BK140" s="95"/>
      <c r="BL140" s="95"/>
      <c r="BM140" s="95"/>
      <c r="BN140" s="95"/>
      <c r="BO140" s="95"/>
      <c r="BP140" s="95"/>
      <c r="BQ140" s="95"/>
      <c r="BR140" s="95"/>
      <c r="BS140" s="95"/>
      <c r="BT140" s="95"/>
      <c r="BU140" s="95"/>
      <c r="BV140" s="94"/>
      <c r="BW140" s="94"/>
      <c r="BX140" s="94"/>
      <c r="BY140" s="94"/>
      <c r="BZ140" s="94"/>
      <c r="CA140" s="94"/>
      <c r="CB140" s="94"/>
      <c r="CC140" s="94"/>
      <c r="CD140" s="94"/>
      <c r="CE140" s="94"/>
      <c r="CF140" s="94"/>
      <c r="CG140" s="94"/>
      <c r="CH140" s="94"/>
      <c r="CI140" s="94"/>
      <c r="CJ140" s="94"/>
      <c r="CK140" s="94"/>
      <c r="CL140" s="94"/>
      <c r="CM140" s="94"/>
      <c r="CN140" s="94"/>
      <c r="CO140" s="94"/>
      <c r="CP140" s="94"/>
      <c r="CQ140" s="94"/>
    </row>
    <row r="141" spans="4:95" s="81" customFormat="1" x14ac:dyDescent="0.3">
      <c r="T141" s="82"/>
      <c r="U141" s="95"/>
      <c r="V141" s="95"/>
      <c r="W141" s="95"/>
      <c r="X141" s="95"/>
      <c r="Y141" s="95"/>
      <c r="Z141" s="95"/>
      <c r="AA141" s="95"/>
      <c r="AB141" s="95"/>
      <c r="AC141" s="95"/>
      <c r="AD141" s="95"/>
      <c r="AE141" s="95"/>
      <c r="AF141" s="95"/>
      <c r="AG141" s="95"/>
      <c r="AH141" s="96"/>
      <c r="AI141" s="95"/>
      <c r="AJ141" s="95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2"/>
      <c r="BJ141" s="95"/>
      <c r="BK141" s="95"/>
      <c r="BL141" s="95"/>
      <c r="BM141" s="95"/>
      <c r="BN141" s="95"/>
      <c r="BO141" s="95"/>
      <c r="BP141" s="95"/>
      <c r="BQ141" s="95"/>
      <c r="BR141" s="95"/>
      <c r="BS141" s="95"/>
      <c r="BT141" s="95"/>
      <c r="BU141" s="95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94"/>
      <c r="CP141" s="94"/>
      <c r="CQ141" s="94"/>
    </row>
    <row r="142" spans="4:95" s="81" customFormat="1" x14ac:dyDescent="0.3">
      <c r="T142" s="82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5"/>
      <c r="AH142" s="96"/>
      <c r="AI142" s="95"/>
      <c r="AJ142" s="95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2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5"/>
      <c r="BU142" s="95"/>
      <c r="BV142" s="94"/>
      <c r="BW142" s="94"/>
      <c r="BX142" s="94"/>
      <c r="BY142" s="94"/>
      <c r="BZ142" s="94"/>
      <c r="CA142" s="94"/>
      <c r="CB142" s="94"/>
      <c r="CC142" s="94"/>
      <c r="CD142" s="94"/>
      <c r="CE142" s="94"/>
      <c r="CF142" s="94"/>
      <c r="CG142" s="94"/>
      <c r="CH142" s="94"/>
      <c r="CI142" s="94"/>
      <c r="CJ142" s="94"/>
      <c r="CK142" s="94"/>
      <c r="CL142" s="94"/>
      <c r="CM142" s="94"/>
      <c r="CN142" s="94"/>
      <c r="CO142" s="94"/>
      <c r="CP142" s="94"/>
      <c r="CQ142" s="94"/>
    </row>
    <row r="143" spans="4:95" s="81" customFormat="1" x14ac:dyDescent="0.3">
      <c r="T143" s="82"/>
      <c r="U143" s="95"/>
      <c r="V143" s="95"/>
      <c r="W143" s="95"/>
      <c r="X143" s="95"/>
      <c r="Y143" s="95"/>
      <c r="Z143" s="95"/>
      <c r="AA143" s="95"/>
      <c r="AB143" s="95"/>
      <c r="AC143" s="95"/>
      <c r="AD143" s="95"/>
      <c r="AE143" s="95"/>
      <c r="AF143" s="95"/>
      <c r="AG143" s="95"/>
      <c r="AH143" s="96"/>
      <c r="AI143" s="95"/>
      <c r="AJ143" s="95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2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5"/>
      <c r="BU143" s="95"/>
      <c r="BV143" s="94"/>
      <c r="BW143" s="94"/>
      <c r="BX143" s="94"/>
      <c r="BY143" s="94"/>
      <c r="BZ143" s="94"/>
      <c r="CA143" s="94"/>
      <c r="CB143" s="94"/>
      <c r="CC143" s="94"/>
      <c r="CD143" s="94"/>
      <c r="CE143" s="94"/>
      <c r="CF143" s="94"/>
      <c r="CG143" s="94"/>
      <c r="CH143" s="94"/>
      <c r="CI143" s="94"/>
      <c r="CJ143" s="94"/>
      <c r="CK143" s="94"/>
      <c r="CL143" s="94"/>
      <c r="CM143" s="94"/>
      <c r="CN143" s="94"/>
      <c r="CO143" s="94"/>
      <c r="CP143" s="94"/>
      <c r="CQ143" s="94"/>
    </row>
    <row r="144" spans="4:95" s="81" customFormat="1" x14ac:dyDescent="0.3">
      <c r="T144" s="82"/>
      <c r="U144" s="95"/>
      <c r="V144" s="95"/>
      <c r="W144" s="95"/>
      <c r="X144" s="95"/>
      <c r="Y144" s="95"/>
      <c r="Z144" s="95"/>
      <c r="AA144" s="95"/>
      <c r="AB144" s="95"/>
      <c r="AC144" s="95"/>
      <c r="AD144" s="95"/>
      <c r="AE144" s="95"/>
      <c r="AF144" s="95"/>
      <c r="AG144" s="95"/>
      <c r="AH144" s="96"/>
      <c r="AI144" s="95"/>
      <c r="AJ144" s="95"/>
      <c r="AK144" s="117"/>
      <c r="AL144" s="117"/>
      <c r="AM144" s="117"/>
      <c r="AN144" s="117"/>
      <c r="AO144" s="117"/>
      <c r="AP144" s="117"/>
      <c r="AQ144" s="117"/>
      <c r="AR144" s="117"/>
      <c r="AS144" s="117"/>
      <c r="AT144" s="117"/>
      <c r="AU144" s="117"/>
      <c r="AV144" s="117"/>
      <c r="AW144" s="117"/>
      <c r="AX144" s="117"/>
      <c r="AY144" s="117"/>
      <c r="AZ144" s="117"/>
      <c r="BA144" s="117"/>
      <c r="BB144" s="117"/>
      <c r="BC144" s="117"/>
      <c r="BD144" s="117"/>
      <c r="BE144" s="117"/>
      <c r="BF144" s="117"/>
      <c r="BG144" s="117"/>
      <c r="BH144" s="117"/>
      <c r="BI144" s="112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5"/>
      <c r="BU144" s="95"/>
      <c r="BV144" s="94"/>
      <c r="BW144" s="94"/>
      <c r="BX144" s="94"/>
      <c r="BY144" s="94"/>
      <c r="BZ144" s="94"/>
      <c r="CA144" s="94"/>
      <c r="CB144" s="94"/>
      <c r="CC144" s="94"/>
      <c r="CD144" s="94"/>
      <c r="CE144" s="94"/>
      <c r="CF144" s="94"/>
      <c r="CG144" s="94"/>
      <c r="CH144" s="94"/>
      <c r="CI144" s="94"/>
      <c r="CJ144" s="94"/>
      <c r="CK144" s="94"/>
      <c r="CL144" s="94"/>
      <c r="CM144" s="94"/>
      <c r="CN144" s="94"/>
      <c r="CO144" s="94"/>
      <c r="CP144" s="94"/>
      <c r="CQ144" s="94"/>
    </row>
    <row r="145" spans="20:95" s="81" customFormat="1" ht="18.75" customHeight="1" x14ac:dyDescent="0.3">
      <c r="T145" s="82"/>
      <c r="U145" s="95"/>
      <c r="V145" s="95"/>
      <c r="W145" s="95"/>
      <c r="X145" s="95"/>
      <c r="Y145" s="95"/>
      <c r="Z145" s="95"/>
      <c r="AA145" s="95"/>
      <c r="AB145" s="95"/>
      <c r="AC145" s="95"/>
      <c r="AD145" s="95"/>
      <c r="AE145" s="95"/>
      <c r="AF145" s="95"/>
      <c r="AG145" s="95"/>
      <c r="AH145" s="96"/>
      <c r="AI145" s="95"/>
      <c r="AJ145" s="95"/>
      <c r="AK145" s="117"/>
      <c r="AL145" s="117"/>
      <c r="AM145" s="117"/>
      <c r="AN145" s="117"/>
      <c r="AO145" s="117"/>
      <c r="AP145" s="117"/>
      <c r="AQ145" s="117"/>
      <c r="AR145" s="117"/>
      <c r="AS145" s="117"/>
      <c r="AT145" s="117"/>
      <c r="AU145" s="117"/>
      <c r="AV145" s="117"/>
      <c r="AW145" s="117"/>
      <c r="AX145" s="117"/>
      <c r="AY145" s="117"/>
      <c r="AZ145" s="117"/>
      <c r="BA145" s="117"/>
      <c r="BB145" s="117"/>
      <c r="BC145" s="117"/>
      <c r="BD145" s="117"/>
      <c r="BE145" s="117"/>
      <c r="BF145" s="117"/>
      <c r="BG145" s="117"/>
      <c r="BH145" s="117"/>
      <c r="BI145" s="112"/>
      <c r="BJ145" s="95"/>
      <c r="BK145" s="95"/>
      <c r="BL145" s="95"/>
      <c r="BM145" s="95"/>
      <c r="BN145" s="95"/>
      <c r="BO145" s="95"/>
      <c r="BP145" s="95"/>
      <c r="BQ145" s="95"/>
      <c r="BR145" s="95"/>
      <c r="BS145" s="95"/>
      <c r="BT145" s="95"/>
      <c r="BU145" s="95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94"/>
      <c r="CP145" s="94"/>
      <c r="CQ145" s="94"/>
    </row>
    <row r="146" spans="20:95" s="81" customFormat="1" x14ac:dyDescent="0.3">
      <c r="T146" s="82"/>
      <c r="U146" s="95"/>
      <c r="V146" s="95"/>
      <c r="W146" s="95"/>
      <c r="X146" s="95"/>
      <c r="Y146" s="95"/>
      <c r="Z146" s="95"/>
      <c r="AA146" s="95"/>
      <c r="AB146" s="95"/>
      <c r="AC146" s="95"/>
      <c r="AD146" s="95"/>
      <c r="AE146" s="95"/>
      <c r="AF146" s="95"/>
      <c r="AG146" s="95"/>
      <c r="AH146" s="95"/>
      <c r="AI146" s="95"/>
      <c r="AJ146" s="95"/>
      <c r="AK146" s="95"/>
      <c r="AL146" s="95"/>
      <c r="AM146" s="95"/>
      <c r="AN146" s="95"/>
      <c r="AO146" s="95"/>
      <c r="AP146" s="95"/>
      <c r="AQ146" s="95"/>
      <c r="AR146" s="95"/>
      <c r="AS146" s="95"/>
      <c r="AT146" s="95"/>
      <c r="AU146" s="95"/>
      <c r="AV146" s="95"/>
      <c r="AW146" s="95"/>
      <c r="AX146" s="95"/>
      <c r="AY146" s="95"/>
      <c r="AZ146" s="95"/>
      <c r="BA146" s="95"/>
      <c r="BB146" s="95"/>
      <c r="BC146" s="95"/>
      <c r="BD146" s="95"/>
      <c r="BE146" s="95"/>
      <c r="BF146" s="95"/>
      <c r="BG146" s="95"/>
      <c r="BH146" s="95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5"/>
      <c r="BU146" s="95"/>
      <c r="BV146" s="94"/>
      <c r="BW146" s="94"/>
      <c r="BX146" s="94"/>
      <c r="BY146" s="94"/>
      <c r="BZ146" s="94"/>
      <c r="CA146" s="94"/>
      <c r="CB146" s="94"/>
      <c r="CC146" s="94"/>
      <c r="CD146" s="94"/>
      <c r="CE146" s="94"/>
      <c r="CF146" s="94"/>
      <c r="CG146" s="94"/>
      <c r="CH146" s="94"/>
      <c r="CI146" s="94"/>
      <c r="CJ146" s="94"/>
      <c r="CK146" s="94"/>
      <c r="CL146" s="94"/>
      <c r="CM146" s="94"/>
      <c r="CN146" s="94"/>
      <c r="CO146" s="94"/>
      <c r="CP146" s="94"/>
      <c r="CQ146" s="94"/>
    </row>
    <row r="147" spans="20:95" s="81" customFormat="1" x14ac:dyDescent="0.3">
      <c r="U147" s="94"/>
      <c r="V147" s="95"/>
      <c r="W147" s="95"/>
      <c r="X147" s="95"/>
      <c r="Y147" s="95"/>
      <c r="Z147" s="95"/>
      <c r="AA147" s="95"/>
      <c r="AB147" s="95"/>
      <c r="AC147" s="95"/>
      <c r="AD147" s="95"/>
      <c r="AE147" s="95"/>
      <c r="AF147" s="95"/>
      <c r="AG147" s="95"/>
      <c r="AH147" s="95"/>
      <c r="AI147" s="95"/>
      <c r="AJ147" s="95"/>
      <c r="AK147" s="95"/>
      <c r="AL147" s="95"/>
      <c r="AM147" s="95"/>
      <c r="AN147" s="95"/>
      <c r="AO147" s="95"/>
      <c r="AP147" s="95"/>
      <c r="AQ147" s="95"/>
      <c r="AR147" s="95"/>
      <c r="AS147" s="95"/>
      <c r="AT147" s="95"/>
      <c r="AU147" s="95"/>
      <c r="AV147" s="95"/>
      <c r="AW147" s="95"/>
      <c r="AX147" s="95"/>
      <c r="AY147" s="95"/>
      <c r="AZ147" s="95"/>
      <c r="BA147" s="95"/>
      <c r="BB147" s="95"/>
      <c r="BC147" s="95"/>
      <c r="BD147" s="95"/>
      <c r="BE147" s="95"/>
      <c r="BF147" s="95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5"/>
      <c r="BU147" s="95"/>
      <c r="BV147" s="94"/>
      <c r="BW147" s="94"/>
      <c r="BX147" s="94"/>
      <c r="BY147" s="94"/>
      <c r="BZ147" s="94"/>
      <c r="CA147" s="94"/>
      <c r="CB147" s="94"/>
      <c r="CC147" s="94"/>
      <c r="CD147" s="94"/>
      <c r="CE147" s="94"/>
      <c r="CF147" s="94"/>
      <c r="CG147" s="94"/>
      <c r="CH147" s="94"/>
      <c r="CI147" s="94"/>
      <c r="CJ147" s="94"/>
      <c r="CK147" s="94"/>
      <c r="CL147" s="94"/>
      <c r="CM147" s="94"/>
      <c r="CN147" s="94"/>
      <c r="CO147" s="94"/>
      <c r="CP147" s="94"/>
      <c r="CQ147" s="94"/>
    </row>
    <row r="148" spans="20:95" s="81" customFormat="1" x14ac:dyDescent="0.3">
      <c r="T148" s="82"/>
      <c r="U148" s="95"/>
      <c r="V148" s="95"/>
      <c r="W148" s="95"/>
      <c r="X148" s="95"/>
      <c r="Y148" s="95"/>
      <c r="Z148" s="95"/>
      <c r="AA148" s="95"/>
      <c r="AB148" s="95"/>
      <c r="AC148" s="95"/>
      <c r="AD148" s="95"/>
      <c r="AE148" s="95"/>
      <c r="AF148" s="95"/>
      <c r="AG148" s="95"/>
      <c r="AH148" s="95" t="str">
        <f t="shared" ref="AH148:AH159" si="79">+AH90</f>
        <v>Enter in Step 2</v>
      </c>
      <c r="AI148" s="95"/>
      <c r="AJ148" s="95"/>
      <c r="AK148" s="96">
        <f t="shared" ref="AK148:AU148" si="80">IFERROR(AK90^2,"")</f>
        <v>0</v>
      </c>
      <c r="AL148" s="96">
        <f t="shared" si="80"/>
        <v>0</v>
      </c>
      <c r="AM148" s="96">
        <f t="shared" si="80"/>
        <v>0</v>
      </c>
      <c r="AN148" s="96">
        <f t="shared" si="80"/>
        <v>0</v>
      </c>
      <c r="AO148" s="96">
        <f t="shared" si="80"/>
        <v>0</v>
      </c>
      <c r="AP148" s="96">
        <f t="shared" si="80"/>
        <v>0</v>
      </c>
      <c r="AQ148" s="96">
        <f t="shared" si="80"/>
        <v>0</v>
      </c>
      <c r="AR148" s="96">
        <f t="shared" si="80"/>
        <v>0</v>
      </c>
      <c r="AS148" s="96">
        <f t="shared" si="80"/>
        <v>0</v>
      </c>
      <c r="AT148" s="96">
        <f t="shared" si="80"/>
        <v>0</v>
      </c>
      <c r="AU148" s="96">
        <f t="shared" si="80"/>
        <v>0</v>
      </c>
      <c r="AV148" s="96"/>
      <c r="AW148" s="96"/>
      <c r="AX148" s="96"/>
      <c r="AY148" s="96"/>
      <c r="AZ148" s="96"/>
      <c r="BA148" s="96"/>
      <c r="BB148" s="96"/>
      <c r="BC148" s="96"/>
      <c r="BD148" s="96"/>
      <c r="BE148" s="96"/>
      <c r="BF148" s="96"/>
      <c r="BG148" s="96"/>
      <c r="BH148" s="96"/>
      <c r="BI148" s="95"/>
      <c r="BJ148" s="95"/>
      <c r="BK148" s="95"/>
      <c r="BL148" s="95"/>
      <c r="BM148" s="95"/>
      <c r="BN148" s="95"/>
      <c r="BO148" s="95"/>
      <c r="BP148" s="95"/>
      <c r="BQ148" s="95"/>
      <c r="BR148" s="95"/>
      <c r="BS148" s="95"/>
      <c r="BT148" s="95"/>
      <c r="BU148" s="95"/>
      <c r="BV148" s="94"/>
      <c r="BW148" s="94"/>
      <c r="BX148" s="94"/>
      <c r="BY148" s="94"/>
      <c r="BZ148" s="94"/>
      <c r="CA148" s="94"/>
      <c r="CB148" s="94"/>
      <c r="CC148" s="94"/>
      <c r="CD148" s="94"/>
      <c r="CE148" s="94"/>
      <c r="CF148" s="94"/>
      <c r="CG148" s="94"/>
      <c r="CH148" s="94"/>
      <c r="CI148" s="94"/>
      <c r="CJ148" s="94"/>
      <c r="CK148" s="94"/>
      <c r="CL148" s="94"/>
      <c r="CM148" s="94"/>
      <c r="CN148" s="94"/>
      <c r="CO148" s="94"/>
      <c r="CP148" s="94"/>
      <c r="CQ148" s="94"/>
    </row>
    <row r="149" spans="20:95" s="81" customFormat="1" x14ac:dyDescent="0.3">
      <c r="T149" s="82"/>
      <c r="U149" s="95"/>
      <c r="V149" s="95"/>
      <c r="W149" s="95"/>
      <c r="X149" s="95"/>
      <c r="Y149" s="95"/>
      <c r="Z149" s="95"/>
      <c r="AA149" s="95"/>
      <c r="AB149" s="95"/>
      <c r="AC149" s="95"/>
      <c r="AD149" s="95"/>
      <c r="AE149" s="95"/>
      <c r="AF149" s="95"/>
      <c r="AG149" s="95"/>
      <c r="AH149" s="95" t="str">
        <f t="shared" si="79"/>
        <v/>
      </c>
      <c r="AI149" s="95"/>
      <c r="AJ149" s="95"/>
      <c r="AK149" s="96">
        <f t="shared" ref="AK149:AU149" si="81">IFERROR(AK91^2,"")</f>
        <v>0</v>
      </c>
      <c r="AL149" s="96">
        <f t="shared" si="81"/>
        <v>0</v>
      </c>
      <c r="AM149" s="96">
        <f t="shared" si="81"/>
        <v>0</v>
      </c>
      <c r="AN149" s="96">
        <f t="shared" si="81"/>
        <v>0</v>
      </c>
      <c r="AO149" s="96">
        <f t="shared" si="81"/>
        <v>0</v>
      </c>
      <c r="AP149" s="96">
        <f t="shared" si="81"/>
        <v>0</v>
      </c>
      <c r="AQ149" s="96">
        <f t="shared" si="81"/>
        <v>0</v>
      </c>
      <c r="AR149" s="96">
        <f t="shared" si="81"/>
        <v>0</v>
      </c>
      <c r="AS149" s="96">
        <f t="shared" si="81"/>
        <v>0</v>
      </c>
      <c r="AT149" s="96">
        <f t="shared" si="81"/>
        <v>0</v>
      </c>
      <c r="AU149" s="96">
        <f t="shared" si="81"/>
        <v>0</v>
      </c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5"/>
      <c r="BJ149" s="95"/>
      <c r="BK149" s="95"/>
      <c r="BL149" s="95"/>
      <c r="BM149" s="95"/>
      <c r="BN149" s="95"/>
      <c r="BO149" s="95"/>
      <c r="BP149" s="95"/>
      <c r="BQ149" s="95"/>
      <c r="BR149" s="95"/>
      <c r="BS149" s="95"/>
      <c r="BT149" s="95"/>
      <c r="BU149" s="95"/>
      <c r="BV149" s="94"/>
      <c r="BW149" s="94"/>
      <c r="BX149" s="94"/>
      <c r="BY149" s="94"/>
      <c r="BZ149" s="94"/>
      <c r="CA149" s="94"/>
      <c r="CB149" s="94"/>
      <c r="CC149" s="94"/>
      <c r="CD149" s="94"/>
      <c r="CE149" s="94"/>
      <c r="CF149" s="94"/>
      <c r="CG149" s="94"/>
      <c r="CH149" s="94"/>
      <c r="CI149" s="94"/>
      <c r="CJ149" s="94"/>
      <c r="CK149" s="94"/>
      <c r="CL149" s="94"/>
      <c r="CM149" s="94"/>
      <c r="CN149" s="94"/>
      <c r="CO149" s="94"/>
      <c r="CP149" s="94"/>
      <c r="CQ149" s="94"/>
    </row>
    <row r="150" spans="20:95" s="81" customFormat="1" x14ac:dyDescent="0.3">
      <c r="T150" s="82"/>
      <c r="U150" s="95"/>
      <c r="V150" s="95"/>
      <c r="W150" s="95"/>
      <c r="X150" s="95"/>
      <c r="Y150" s="95"/>
      <c r="Z150" s="95"/>
      <c r="AA150" s="95"/>
      <c r="AB150" s="95"/>
      <c r="AC150" s="95"/>
      <c r="AD150" s="95"/>
      <c r="AE150" s="95"/>
      <c r="AF150" s="95"/>
      <c r="AG150" s="95"/>
      <c r="AH150" s="95" t="str">
        <f t="shared" si="79"/>
        <v/>
      </c>
      <c r="AI150" s="95"/>
      <c r="AJ150" s="95"/>
      <c r="AK150" s="96">
        <f t="shared" ref="AK150:AU150" si="82">IFERROR(AK92^2,"")</f>
        <v>0</v>
      </c>
      <c r="AL150" s="96">
        <f t="shared" si="82"/>
        <v>0</v>
      </c>
      <c r="AM150" s="96">
        <f t="shared" si="82"/>
        <v>0</v>
      </c>
      <c r="AN150" s="96">
        <f t="shared" si="82"/>
        <v>0</v>
      </c>
      <c r="AO150" s="96">
        <f t="shared" si="82"/>
        <v>0</v>
      </c>
      <c r="AP150" s="96">
        <f t="shared" si="82"/>
        <v>0</v>
      </c>
      <c r="AQ150" s="96">
        <f t="shared" si="82"/>
        <v>0</v>
      </c>
      <c r="AR150" s="96">
        <f t="shared" si="82"/>
        <v>0</v>
      </c>
      <c r="AS150" s="96">
        <f t="shared" si="82"/>
        <v>0</v>
      </c>
      <c r="AT150" s="96">
        <f t="shared" si="82"/>
        <v>0</v>
      </c>
      <c r="AU150" s="96">
        <f t="shared" si="82"/>
        <v>0</v>
      </c>
      <c r="AV150" s="96"/>
      <c r="AW150" s="96"/>
      <c r="AX150" s="96"/>
      <c r="AY150" s="96"/>
      <c r="AZ150" s="96"/>
      <c r="BA150" s="96"/>
      <c r="BB150" s="96"/>
      <c r="BC150" s="96"/>
      <c r="BD150" s="96"/>
      <c r="BE150" s="96"/>
      <c r="BF150" s="96"/>
      <c r="BG150" s="96"/>
      <c r="BH150" s="96"/>
      <c r="BI150" s="95"/>
      <c r="BJ150" s="95"/>
      <c r="BK150" s="95"/>
      <c r="BL150" s="95"/>
      <c r="BM150" s="95"/>
      <c r="BN150" s="95"/>
      <c r="BO150" s="95"/>
      <c r="BP150" s="95"/>
      <c r="BQ150" s="95"/>
      <c r="BR150" s="95"/>
      <c r="BS150" s="95"/>
      <c r="BT150" s="95"/>
      <c r="BU150" s="95"/>
      <c r="BV150" s="94"/>
      <c r="BW150" s="94"/>
      <c r="BX150" s="94"/>
      <c r="BY150" s="94"/>
      <c r="BZ150" s="94"/>
      <c r="CA150" s="94"/>
      <c r="CB150" s="94"/>
      <c r="CC150" s="94"/>
      <c r="CD150" s="94"/>
      <c r="CE150" s="94"/>
      <c r="CF150" s="94"/>
      <c r="CG150" s="94"/>
      <c r="CH150" s="94"/>
      <c r="CI150" s="94"/>
      <c r="CJ150" s="94"/>
      <c r="CK150" s="94"/>
      <c r="CL150" s="94"/>
      <c r="CM150" s="94"/>
      <c r="CN150" s="94"/>
      <c r="CO150" s="94"/>
      <c r="CP150" s="94"/>
      <c r="CQ150" s="94"/>
    </row>
    <row r="151" spans="20:95" s="81" customFormat="1" x14ac:dyDescent="0.3">
      <c r="T151" s="82"/>
      <c r="U151" s="95"/>
      <c r="V151" s="95"/>
      <c r="W151" s="95"/>
      <c r="X151" s="95"/>
      <c r="Y151" s="95"/>
      <c r="Z151" s="95"/>
      <c r="AA151" s="95"/>
      <c r="AB151" s="95"/>
      <c r="AC151" s="95"/>
      <c r="AD151" s="95"/>
      <c r="AE151" s="95"/>
      <c r="AF151" s="95"/>
      <c r="AG151" s="95"/>
      <c r="AH151" s="95" t="str">
        <f t="shared" si="79"/>
        <v/>
      </c>
      <c r="AI151" s="95"/>
      <c r="AJ151" s="95"/>
      <c r="AK151" s="96">
        <f t="shared" ref="AK151:AU151" si="83">IFERROR(AK93^2,"")</f>
        <v>17.322080060017992</v>
      </c>
      <c r="AL151" s="96">
        <f t="shared" si="83"/>
        <v>0</v>
      </c>
      <c r="AM151" s="96">
        <f t="shared" si="83"/>
        <v>0</v>
      </c>
      <c r="AN151" s="96">
        <f t="shared" si="83"/>
        <v>0</v>
      </c>
      <c r="AO151" s="96">
        <f t="shared" si="83"/>
        <v>0</v>
      </c>
      <c r="AP151" s="96">
        <f t="shared" si="83"/>
        <v>0</v>
      </c>
      <c r="AQ151" s="96">
        <f t="shared" si="83"/>
        <v>0</v>
      </c>
      <c r="AR151" s="96">
        <f t="shared" si="83"/>
        <v>0</v>
      </c>
      <c r="AS151" s="96">
        <f t="shared" si="83"/>
        <v>0</v>
      </c>
      <c r="AT151" s="96">
        <f t="shared" si="83"/>
        <v>0</v>
      </c>
      <c r="AU151" s="96">
        <f t="shared" si="83"/>
        <v>0</v>
      </c>
      <c r="AV151" s="96"/>
      <c r="AW151" s="96"/>
      <c r="AX151" s="96"/>
      <c r="AY151" s="96"/>
      <c r="AZ151" s="96"/>
      <c r="BA151" s="96"/>
      <c r="BB151" s="96"/>
      <c r="BC151" s="96"/>
      <c r="BD151" s="96"/>
      <c r="BE151" s="96"/>
      <c r="BF151" s="96"/>
      <c r="BG151" s="96"/>
      <c r="BH151" s="96"/>
      <c r="BI151" s="95"/>
      <c r="BJ151" s="95"/>
      <c r="BK151" s="95"/>
      <c r="BL151" s="95"/>
      <c r="BM151" s="95"/>
      <c r="BN151" s="95"/>
      <c r="BO151" s="95"/>
      <c r="BP151" s="95"/>
      <c r="BQ151" s="95"/>
      <c r="BR151" s="95"/>
      <c r="BS151" s="95"/>
      <c r="BT151" s="95"/>
      <c r="BU151" s="95"/>
      <c r="BV151" s="94"/>
      <c r="BW151" s="94"/>
      <c r="BX151" s="94"/>
      <c r="BY151" s="94"/>
      <c r="BZ151" s="94"/>
      <c r="CA151" s="94"/>
      <c r="CB151" s="94"/>
      <c r="CC151" s="94"/>
      <c r="CD151" s="94"/>
      <c r="CE151" s="94"/>
      <c r="CF151" s="94"/>
      <c r="CG151" s="94"/>
      <c r="CH151" s="94"/>
      <c r="CI151" s="94"/>
      <c r="CJ151" s="94"/>
      <c r="CK151" s="94"/>
      <c r="CL151" s="94"/>
      <c r="CM151" s="94"/>
      <c r="CN151" s="94"/>
      <c r="CO151" s="94"/>
      <c r="CP151" s="94"/>
      <c r="CQ151" s="94"/>
    </row>
    <row r="152" spans="20:95" s="81" customFormat="1" x14ac:dyDescent="0.3">
      <c r="T152" s="82"/>
      <c r="U152" s="95"/>
      <c r="V152" s="95"/>
      <c r="W152" s="95"/>
      <c r="X152" s="95"/>
      <c r="Y152" s="95"/>
      <c r="Z152" s="95"/>
      <c r="AA152" s="95"/>
      <c r="AB152" s="95"/>
      <c r="AC152" s="95"/>
      <c r="AD152" s="95"/>
      <c r="AE152" s="95"/>
      <c r="AF152" s="95"/>
      <c r="AG152" s="95"/>
      <c r="AH152" s="95" t="str">
        <f t="shared" si="79"/>
        <v/>
      </c>
      <c r="AI152" s="95"/>
      <c r="AJ152" s="95"/>
      <c r="AK152" s="96">
        <f t="shared" ref="AK152:AU152" si="84">IFERROR(AK94^2,"")</f>
        <v>28.651215756045936</v>
      </c>
      <c r="AL152" s="96">
        <f t="shared" si="84"/>
        <v>152.03083748818199</v>
      </c>
      <c r="AM152" s="96">
        <f t="shared" si="84"/>
        <v>0</v>
      </c>
      <c r="AN152" s="96">
        <f t="shared" si="84"/>
        <v>0</v>
      </c>
      <c r="AO152" s="96">
        <f t="shared" si="84"/>
        <v>0</v>
      </c>
      <c r="AP152" s="96">
        <f t="shared" si="84"/>
        <v>0</v>
      </c>
      <c r="AQ152" s="96">
        <f t="shared" si="84"/>
        <v>0</v>
      </c>
      <c r="AR152" s="96">
        <f t="shared" si="84"/>
        <v>0</v>
      </c>
      <c r="AS152" s="96">
        <f t="shared" si="84"/>
        <v>0</v>
      </c>
      <c r="AT152" s="96">
        <f t="shared" si="84"/>
        <v>0</v>
      </c>
      <c r="AU152" s="96">
        <f t="shared" si="84"/>
        <v>0</v>
      </c>
      <c r="AV152" s="96"/>
      <c r="AW152" s="96"/>
      <c r="AX152" s="96"/>
      <c r="AY152" s="96"/>
      <c r="AZ152" s="96"/>
      <c r="BA152" s="96"/>
      <c r="BB152" s="96"/>
      <c r="BC152" s="96"/>
      <c r="BD152" s="96"/>
      <c r="BE152" s="96"/>
      <c r="BF152" s="96"/>
      <c r="BG152" s="96"/>
      <c r="BH152" s="96"/>
      <c r="BI152" s="95"/>
      <c r="BJ152" s="95"/>
      <c r="BK152" s="95"/>
      <c r="BL152" s="95"/>
      <c r="BM152" s="95"/>
      <c r="BN152" s="95"/>
      <c r="BO152" s="95"/>
      <c r="BP152" s="95"/>
      <c r="BQ152" s="95"/>
      <c r="BR152" s="95"/>
      <c r="BS152" s="95"/>
      <c r="BT152" s="95"/>
      <c r="BU152" s="95"/>
      <c r="BV152" s="94"/>
      <c r="BW152" s="94"/>
      <c r="BX152" s="94"/>
      <c r="BY152" s="94"/>
      <c r="BZ152" s="94"/>
      <c r="CA152" s="94"/>
      <c r="CB152" s="94"/>
      <c r="CC152" s="94"/>
      <c r="CD152" s="94"/>
      <c r="CE152" s="94"/>
      <c r="CF152" s="94"/>
      <c r="CG152" s="94"/>
      <c r="CH152" s="94"/>
      <c r="CI152" s="94"/>
      <c r="CJ152" s="94"/>
      <c r="CK152" s="94"/>
      <c r="CL152" s="94"/>
      <c r="CM152" s="94"/>
      <c r="CN152" s="94"/>
      <c r="CO152" s="94"/>
      <c r="CP152" s="94"/>
      <c r="CQ152" s="94"/>
    </row>
    <row r="153" spans="20:95" s="81" customFormat="1" x14ac:dyDescent="0.3">
      <c r="T153" s="82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5"/>
      <c r="AH153" s="95" t="str">
        <f t="shared" si="79"/>
        <v/>
      </c>
      <c r="AI153" s="95"/>
      <c r="AJ153" s="95"/>
      <c r="AK153" s="96">
        <f t="shared" ref="AK153:AU153" si="85">IFERROR(AK95^2,"")</f>
        <v>1816.9599391433007</v>
      </c>
      <c r="AL153" s="96">
        <f t="shared" si="85"/>
        <v>2251.7719498918214</v>
      </c>
      <c r="AM153" s="96">
        <f t="shared" si="85"/>
        <v>358.24469962380562</v>
      </c>
      <c r="AN153" s="96">
        <f t="shared" si="85"/>
        <v>0</v>
      </c>
      <c r="AO153" s="96">
        <f t="shared" si="85"/>
        <v>0</v>
      </c>
      <c r="AP153" s="96">
        <f t="shared" si="85"/>
        <v>0</v>
      </c>
      <c r="AQ153" s="96">
        <f t="shared" si="85"/>
        <v>0</v>
      </c>
      <c r="AR153" s="96">
        <f t="shared" si="85"/>
        <v>0</v>
      </c>
      <c r="AS153" s="96">
        <f t="shared" si="85"/>
        <v>0</v>
      </c>
      <c r="AT153" s="96">
        <f t="shared" si="85"/>
        <v>0</v>
      </c>
      <c r="AU153" s="96">
        <f t="shared" si="85"/>
        <v>0</v>
      </c>
      <c r="AV153" s="96"/>
      <c r="AW153" s="96"/>
      <c r="AX153" s="96"/>
      <c r="AY153" s="96"/>
      <c r="AZ153" s="96"/>
      <c r="BA153" s="96"/>
      <c r="BB153" s="96"/>
      <c r="BC153" s="96"/>
      <c r="BD153" s="96"/>
      <c r="BE153" s="96"/>
      <c r="BF153" s="96"/>
      <c r="BG153" s="96"/>
      <c r="BH153" s="96"/>
      <c r="BI153" s="95"/>
      <c r="BJ153" s="95"/>
      <c r="BK153" s="95"/>
      <c r="BL153" s="95"/>
      <c r="BM153" s="95"/>
      <c r="BN153" s="95"/>
      <c r="BO153" s="95"/>
      <c r="BP153" s="95"/>
      <c r="BQ153" s="95"/>
      <c r="BR153" s="95"/>
      <c r="BS153" s="95"/>
      <c r="BT153" s="95"/>
      <c r="BU153" s="95"/>
      <c r="BV153" s="94"/>
      <c r="BW153" s="94"/>
      <c r="BX153" s="94"/>
      <c r="BY153" s="94"/>
      <c r="BZ153" s="94"/>
      <c r="CA153" s="94"/>
      <c r="CB153" s="94"/>
      <c r="CC153" s="94"/>
      <c r="CD153" s="94"/>
      <c r="CE153" s="94"/>
      <c r="CF153" s="94"/>
      <c r="CG153" s="94"/>
      <c r="CH153" s="94"/>
      <c r="CI153" s="94"/>
      <c r="CJ153" s="94"/>
      <c r="CK153" s="94"/>
      <c r="CL153" s="94"/>
      <c r="CM153" s="94"/>
      <c r="CN153" s="94"/>
      <c r="CO153" s="94"/>
      <c r="CP153" s="94"/>
      <c r="CQ153" s="94"/>
    </row>
    <row r="154" spans="20:95" s="81" customFormat="1" x14ac:dyDescent="0.3">
      <c r="T154" s="82"/>
      <c r="U154" s="95"/>
      <c r="V154" s="95"/>
      <c r="W154" s="95"/>
      <c r="X154" s="95"/>
      <c r="Y154" s="95"/>
      <c r="Z154" s="95"/>
      <c r="AA154" s="95"/>
      <c r="AB154" s="95"/>
      <c r="AC154" s="95"/>
      <c r="AD154" s="95"/>
      <c r="AE154" s="95"/>
      <c r="AF154" s="95"/>
      <c r="AG154" s="95"/>
      <c r="AH154" s="95" t="str">
        <f t="shared" si="79"/>
        <v/>
      </c>
      <c r="AI154" s="95"/>
      <c r="AJ154" s="95"/>
      <c r="AK154" s="96">
        <f t="shared" ref="AK154:AU154" si="86">IFERROR(AK96^2,"")</f>
        <v>6.018883303277093</v>
      </c>
      <c r="AL154" s="96">
        <f t="shared" si="86"/>
        <v>30.879970943505064</v>
      </c>
      <c r="AM154" s="96">
        <f t="shared" si="86"/>
        <v>1.8002836965402103</v>
      </c>
      <c r="AN154" s="96">
        <f t="shared" si="86"/>
        <v>624.99736072305893</v>
      </c>
      <c r="AO154" s="96">
        <f t="shared" si="86"/>
        <v>0</v>
      </c>
      <c r="AP154" s="96">
        <f t="shared" si="86"/>
        <v>0</v>
      </c>
      <c r="AQ154" s="96">
        <f t="shared" si="86"/>
        <v>0</v>
      </c>
      <c r="AR154" s="96">
        <f t="shared" si="86"/>
        <v>0</v>
      </c>
      <c r="AS154" s="96">
        <f t="shared" si="86"/>
        <v>0</v>
      </c>
      <c r="AT154" s="96">
        <f t="shared" si="86"/>
        <v>0</v>
      </c>
      <c r="AU154" s="96">
        <f t="shared" si="86"/>
        <v>0</v>
      </c>
      <c r="AV154" s="96"/>
      <c r="AW154" s="96"/>
      <c r="AX154" s="96"/>
      <c r="AY154" s="96"/>
      <c r="AZ154" s="96"/>
      <c r="BA154" s="96"/>
      <c r="BB154" s="96"/>
      <c r="BC154" s="96"/>
      <c r="BD154" s="96"/>
      <c r="BE154" s="96"/>
      <c r="BF154" s="96"/>
      <c r="BG154" s="96"/>
      <c r="BH154" s="96"/>
      <c r="BI154" s="95"/>
      <c r="BJ154" s="95"/>
      <c r="BK154" s="95"/>
      <c r="BL154" s="95"/>
      <c r="BM154" s="95"/>
      <c r="BN154" s="95"/>
      <c r="BO154" s="95"/>
      <c r="BP154" s="95"/>
      <c r="BQ154" s="95"/>
      <c r="BR154" s="95"/>
      <c r="BS154" s="95"/>
      <c r="BT154" s="95"/>
      <c r="BU154" s="95"/>
      <c r="BV154" s="94"/>
      <c r="BW154" s="94"/>
      <c r="BX154" s="94"/>
      <c r="BY154" s="94"/>
      <c r="BZ154" s="94"/>
      <c r="CA154" s="94"/>
      <c r="CB154" s="94"/>
      <c r="CC154" s="94"/>
      <c r="CD154" s="94"/>
      <c r="CE154" s="94"/>
      <c r="CF154" s="94"/>
      <c r="CG154" s="94"/>
      <c r="CH154" s="94"/>
      <c r="CI154" s="94"/>
      <c r="CJ154" s="94"/>
      <c r="CK154" s="94"/>
      <c r="CL154" s="94"/>
      <c r="CM154" s="94"/>
      <c r="CN154" s="94"/>
      <c r="CO154" s="94"/>
      <c r="CP154" s="94"/>
      <c r="CQ154" s="94"/>
    </row>
    <row r="155" spans="20:95" s="81" customFormat="1" x14ac:dyDescent="0.3">
      <c r="T155" s="82"/>
      <c r="U155" s="95"/>
      <c r="V155" s="95"/>
      <c r="W155" s="95"/>
      <c r="X155" s="95"/>
      <c r="Y155" s="95"/>
      <c r="Z155" s="95"/>
      <c r="AA155" s="95"/>
      <c r="AB155" s="95"/>
      <c r="AC155" s="95"/>
      <c r="AD155" s="95"/>
      <c r="AE155" s="95"/>
      <c r="AF155" s="95"/>
      <c r="AG155" s="95"/>
      <c r="AH155" s="95" t="str">
        <f t="shared" si="79"/>
        <v/>
      </c>
      <c r="AI155" s="95"/>
      <c r="AJ155" s="95"/>
      <c r="AK155" s="96">
        <f t="shared" ref="AK155:AU155" si="87">IFERROR(AK97^2,"")</f>
        <v>352.81580159305491</v>
      </c>
      <c r="AL155" s="96">
        <f t="shared" si="87"/>
        <v>162.54477936606074</v>
      </c>
      <c r="AM155" s="96">
        <f t="shared" si="87"/>
        <v>142.69511407984891</v>
      </c>
      <c r="AN155" s="96">
        <f t="shared" si="87"/>
        <v>256.02468100668688</v>
      </c>
      <c r="AO155" s="96">
        <f t="shared" si="87"/>
        <v>81.015064600342015</v>
      </c>
      <c r="AP155" s="96">
        <f t="shared" si="87"/>
        <v>0</v>
      </c>
      <c r="AQ155" s="96">
        <f t="shared" si="87"/>
        <v>0</v>
      </c>
      <c r="AR155" s="96">
        <f t="shared" si="87"/>
        <v>0</v>
      </c>
      <c r="AS155" s="96">
        <f t="shared" si="87"/>
        <v>0</v>
      </c>
      <c r="AT155" s="96">
        <f t="shared" si="87"/>
        <v>0</v>
      </c>
      <c r="AU155" s="96">
        <f t="shared" si="87"/>
        <v>0</v>
      </c>
      <c r="AV155" s="96"/>
      <c r="AW155" s="96"/>
      <c r="AX155" s="96"/>
      <c r="AY155" s="96"/>
      <c r="AZ155" s="96"/>
      <c r="BA155" s="96"/>
      <c r="BB155" s="96"/>
      <c r="BC155" s="96"/>
      <c r="BD155" s="96"/>
      <c r="BE155" s="96"/>
      <c r="BF155" s="96"/>
      <c r="BG155" s="96"/>
      <c r="BH155" s="96"/>
      <c r="BI155" s="95"/>
      <c r="BJ155" s="95"/>
      <c r="BK155" s="95"/>
      <c r="BL155" s="95"/>
      <c r="BM155" s="95"/>
      <c r="BN155" s="95"/>
      <c r="BO155" s="95"/>
      <c r="BP155" s="95"/>
      <c r="BQ155" s="95"/>
      <c r="BR155" s="95"/>
      <c r="BS155" s="95"/>
      <c r="BT155" s="95"/>
      <c r="BU155" s="95"/>
      <c r="BV155" s="94"/>
      <c r="BW155" s="94"/>
      <c r="BX155" s="94"/>
      <c r="BY155" s="94"/>
      <c r="BZ155" s="94"/>
      <c r="CA155" s="94"/>
      <c r="CB155" s="94"/>
      <c r="CC155" s="94"/>
      <c r="CD155" s="94"/>
      <c r="CE155" s="94"/>
      <c r="CF155" s="94"/>
      <c r="CG155" s="94"/>
      <c r="CH155" s="94"/>
      <c r="CI155" s="94"/>
      <c r="CJ155" s="94"/>
      <c r="CK155" s="94"/>
      <c r="CL155" s="94"/>
      <c r="CM155" s="94"/>
      <c r="CN155" s="94"/>
      <c r="CO155" s="94"/>
      <c r="CP155" s="94"/>
      <c r="CQ155" s="94"/>
    </row>
    <row r="156" spans="20:95" s="81" customFormat="1" x14ac:dyDescent="0.3">
      <c r="T156" s="82"/>
      <c r="U156" s="95"/>
      <c r="V156" s="95"/>
      <c r="W156" s="95"/>
      <c r="X156" s="95"/>
      <c r="Y156" s="95"/>
      <c r="Z156" s="95"/>
      <c r="AA156" s="95"/>
      <c r="AB156" s="95"/>
      <c r="AC156" s="95"/>
      <c r="AD156" s="95"/>
      <c r="AE156" s="95"/>
      <c r="AF156" s="95"/>
      <c r="AG156" s="95"/>
      <c r="AH156" s="95" t="str">
        <f t="shared" si="79"/>
        <v/>
      </c>
      <c r="AI156" s="95"/>
      <c r="AJ156" s="95"/>
      <c r="AK156" s="96">
        <f t="shared" ref="AK156:AU156" si="88">IFERROR(AK98^2,"")</f>
        <v>1.1085596271298379</v>
      </c>
      <c r="AL156" s="96">
        <f t="shared" si="88"/>
        <v>1.4059883772386876</v>
      </c>
      <c r="AM156" s="96">
        <f t="shared" si="88"/>
        <v>80.998170877534392</v>
      </c>
      <c r="AN156" s="96">
        <f t="shared" si="88"/>
        <v>2269.6270935607326</v>
      </c>
      <c r="AO156" s="96">
        <f t="shared" si="88"/>
        <v>14.864219524090741</v>
      </c>
      <c r="AP156" s="96">
        <f t="shared" si="88"/>
        <v>284.79284809417595</v>
      </c>
      <c r="AQ156" s="96">
        <f t="shared" si="88"/>
        <v>0</v>
      </c>
      <c r="AR156" s="96">
        <f t="shared" si="88"/>
        <v>0</v>
      </c>
      <c r="AS156" s="96">
        <f t="shared" si="88"/>
        <v>0</v>
      </c>
      <c r="AT156" s="96">
        <f t="shared" si="88"/>
        <v>0</v>
      </c>
      <c r="AU156" s="96">
        <f t="shared" si="88"/>
        <v>0</v>
      </c>
      <c r="AV156" s="96"/>
      <c r="AW156" s="96"/>
      <c r="AX156" s="96"/>
      <c r="AY156" s="96"/>
      <c r="AZ156" s="96"/>
      <c r="BA156" s="96"/>
      <c r="BB156" s="96"/>
      <c r="BC156" s="96"/>
      <c r="BD156" s="96"/>
      <c r="BE156" s="96"/>
      <c r="BF156" s="96"/>
      <c r="BG156" s="96"/>
      <c r="BH156" s="96"/>
      <c r="BI156" s="95"/>
      <c r="BJ156" s="95"/>
      <c r="BK156" s="95"/>
      <c r="BL156" s="95"/>
      <c r="BM156" s="95"/>
      <c r="BN156" s="95"/>
      <c r="BO156" s="95"/>
      <c r="BP156" s="95"/>
      <c r="BQ156" s="95"/>
      <c r="BR156" s="95"/>
      <c r="BS156" s="95"/>
      <c r="BT156" s="95"/>
      <c r="BU156" s="95"/>
      <c r="BV156" s="94"/>
      <c r="BW156" s="94"/>
      <c r="BX156" s="94"/>
      <c r="BY156" s="94"/>
      <c r="BZ156" s="94"/>
      <c r="CA156" s="94"/>
      <c r="CB156" s="94"/>
      <c r="CC156" s="94"/>
      <c r="CD156" s="94"/>
      <c r="CE156" s="94"/>
      <c r="CF156" s="94"/>
      <c r="CG156" s="94"/>
      <c r="CH156" s="94"/>
      <c r="CI156" s="94"/>
      <c r="CJ156" s="94"/>
      <c r="CK156" s="94"/>
      <c r="CL156" s="94"/>
      <c r="CM156" s="94"/>
      <c r="CN156" s="94"/>
      <c r="CO156" s="94"/>
      <c r="CP156" s="94"/>
      <c r="CQ156" s="94"/>
    </row>
    <row r="157" spans="20:95" s="81" customFormat="1" x14ac:dyDescent="0.3">
      <c r="T157" s="82"/>
      <c r="U157" s="95"/>
      <c r="V157" s="95"/>
      <c r="W157" s="95"/>
      <c r="X157" s="95"/>
      <c r="Y157" s="95"/>
      <c r="Z157" s="95"/>
      <c r="AA157" s="95"/>
      <c r="AB157" s="95"/>
      <c r="AC157" s="95"/>
      <c r="AD157" s="95"/>
      <c r="AE157" s="95"/>
      <c r="AF157" s="95"/>
      <c r="AG157" s="95"/>
      <c r="AH157" s="95" t="str">
        <f t="shared" si="79"/>
        <v/>
      </c>
      <c r="AI157" s="95"/>
      <c r="AJ157" s="95"/>
      <c r="AK157" s="96">
        <f t="shared" ref="AK157:AU157" si="89">IFERROR(AK99^2,"")</f>
        <v>2467.0558197517867</v>
      </c>
      <c r="AL157" s="96">
        <f t="shared" si="89"/>
        <v>2400.9095684103877</v>
      </c>
      <c r="AM157" s="96">
        <f t="shared" si="89"/>
        <v>674.58083713569249</v>
      </c>
      <c r="AN157" s="96">
        <f t="shared" si="89"/>
        <v>3.9690879030602937</v>
      </c>
      <c r="AO157" s="96">
        <f t="shared" si="89"/>
        <v>902.71285806360333</v>
      </c>
      <c r="AP157" s="96">
        <f t="shared" si="89"/>
        <v>177.73599837802522</v>
      </c>
      <c r="AQ157" s="96">
        <f t="shared" si="89"/>
        <v>2730.8854970072393</v>
      </c>
      <c r="AR157" s="96">
        <f t="shared" si="89"/>
        <v>0</v>
      </c>
      <c r="AS157" s="96">
        <f t="shared" si="89"/>
        <v>0</v>
      </c>
      <c r="AT157" s="96">
        <f t="shared" si="89"/>
        <v>0</v>
      </c>
      <c r="AU157" s="96">
        <f t="shared" si="89"/>
        <v>0</v>
      </c>
      <c r="AV157" s="96"/>
      <c r="AW157" s="96"/>
      <c r="AX157" s="96"/>
      <c r="AY157" s="96"/>
      <c r="AZ157" s="96"/>
      <c r="BA157" s="96"/>
      <c r="BB157" s="96"/>
      <c r="BC157" s="96"/>
      <c r="BD157" s="96"/>
      <c r="BE157" s="96"/>
      <c r="BF157" s="96"/>
      <c r="BG157" s="96"/>
      <c r="BH157" s="96"/>
      <c r="BI157" s="95"/>
      <c r="BJ157" s="95"/>
      <c r="BK157" s="95"/>
      <c r="BL157" s="95"/>
      <c r="BM157" s="95"/>
      <c r="BN157" s="95"/>
      <c r="BO157" s="95"/>
      <c r="BP157" s="95"/>
      <c r="BQ157" s="95"/>
      <c r="BR157" s="95"/>
      <c r="BS157" s="95"/>
      <c r="BT157" s="95"/>
      <c r="BU157" s="95"/>
      <c r="BV157" s="94"/>
      <c r="BW157" s="94"/>
      <c r="BX157" s="94"/>
      <c r="BY157" s="94"/>
      <c r="BZ157" s="94"/>
      <c r="CA157" s="94"/>
      <c r="CB157" s="94"/>
      <c r="CC157" s="94"/>
      <c r="CD157" s="94"/>
      <c r="CE157" s="94"/>
      <c r="CF157" s="94"/>
      <c r="CG157" s="94"/>
      <c r="CH157" s="94"/>
      <c r="CI157" s="94"/>
      <c r="CJ157" s="94"/>
      <c r="CK157" s="94"/>
      <c r="CL157" s="94"/>
      <c r="CM157" s="94"/>
      <c r="CN157" s="94"/>
      <c r="CO157" s="94"/>
      <c r="CP157" s="94"/>
      <c r="CQ157" s="94"/>
    </row>
    <row r="158" spans="20:95" s="81" customFormat="1" x14ac:dyDescent="0.3">
      <c r="T158" s="82"/>
      <c r="U158" s="95"/>
      <c r="V158" s="95"/>
      <c r="W158" s="95"/>
      <c r="X158" s="95"/>
      <c r="Y158" s="95"/>
      <c r="Z158" s="95"/>
      <c r="AA158" s="95"/>
      <c r="AB158" s="95"/>
      <c r="AC158" s="95"/>
      <c r="AD158" s="95"/>
      <c r="AE158" s="95"/>
      <c r="AF158" s="95"/>
      <c r="AG158" s="95"/>
      <c r="AH158" s="95" t="str">
        <f t="shared" si="79"/>
        <v/>
      </c>
      <c r="AI158" s="95"/>
      <c r="AJ158" s="95"/>
      <c r="AK158" s="96">
        <f t="shared" ref="AK158:AU158" si="90">IFERROR(AK100^2,"")</f>
        <v>80.990541884921882</v>
      </c>
      <c r="AL158" s="96">
        <f t="shared" si="90"/>
        <v>0.89221822373849458</v>
      </c>
      <c r="AM158" s="96">
        <f t="shared" si="90"/>
        <v>312.11589165237399</v>
      </c>
      <c r="AN158" s="96">
        <f t="shared" si="90"/>
        <v>2518.5581992572274</v>
      </c>
      <c r="AO158" s="96">
        <f t="shared" si="90"/>
        <v>87.005737562214421</v>
      </c>
      <c r="AP158" s="96">
        <f t="shared" si="90"/>
        <v>132.42280673729761</v>
      </c>
      <c r="AQ158" s="96">
        <f t="shared" si="90"/>
        <v>17.995749974826349</v>
      </c>
      <c r="AR158" s="96">
        <f t="shared" si="90"/>
        <v>2401.4663198819358</v>
      </c>
      <c r="AS158" s="96">
        <f t="shared" si="90"/>
        <v>0</v>
      </c>
      <c r="AT158" s="96">
        <f t="shared" si="90"/>
        <v>0</v>
      </c>
      <c r="AU158" s="96">
        <f t="shared" si="90"/>
        <v>0</v>
      </c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5"/>
      <c r="BJ158" s="95"/>
      <c r="BK158" s="95"/>
      <c r="BL158" s="95"/>
      <c r="BM158" s="95"/>
      <c r="BN158" s="95"/>
      <c r="BO158" s="95"/>
      <c r="BP158" s="95"/>
      <c r="BQ158" s="95"/>
      <c r="BR158" s="95"/>
      <c r="BS158" s="95"/>
      <c r="BT158" s="95"/>
      <c r="BU158" s="95"/>
      <c r="BV158" s="94"/>
      <c r="BW158" s="94"/>
      <c r="BX158" s="94"/>
      <c r="BY158" s="94"/>
      <c r="BZ158" s="94"/>
      <c r="CA158" s="94"/>
      <c r="CB158" s="94"/>
      <c r="CC158" s="94"/>
      <c r="CD158" s="94"/>
      <c r="CE158" s="94"/>
      <c r="CF158" s="94"/>
      <c r="CG158" s="94"/>
      <c r="CH158" s="94"/>
      <c r="CI158" s="94"/>
      <c r="CJ158" s="94"/>
      <c r="CK158" s="94"/>
      <c r="CL158" s="94"/>
      <c r="CM158" s="94"/>
      <c r="CN158" s="94"/>
      <c r="CO158" s="94"/>
      <c r="CP158" s="94"/>
      <c r="CQ158" s="94"/>
    </row>
    <row r="159" spans="20:95" s="81" customFormat="1" x14ac:dyDescent="0.3">
      <c r="T159" s="82"/>
      <c r="U159" s="95"/>
      <c r="V159" s="95"/>
      <c r="W159" s="95"/>
      <c r="X159" s="95"/>
      <c r="Y159" s="95"/>
      <c r="Z159" s="95"/>
      <c r="AA159" s="95"/>
      <c r="AB159" s="95"/>
      <c r="AC159" s="95"/>
      <c r="AD159" s="95"/>
      <c r="AE159" s="95"/>
      <c r="AF159" s="95"/>
      <c r="AG159" s="95"/>
      <c r="AH159" s="95" t="str">
        <f t="shared" si="79"/>
        <v/>
      </c>
      <c r="AI159" s="95"/>
      <c r="AJ159" s="95"/>
      <c r="AK159" s="96">
        <f t="shared" ref="AK159:AU159" si="91">IFERROR(AK101^2,"")</f>
        <v>923.72369267978706</v>
      </c>
      <c r="AL159" s="96">
        <f t="shared" si="91"/>
        <v>677.85007792819749</v>
      </c>
      <c r="AM159" s="96">
        <f t="shared" si="91"/>
        <v>258.9629000534926</v>
      </c>
      <c r="AN159" s="96">
        <f t="shared" si="91"/>
        <v>50.35406547785972</v>
      </c>
      <c r="AO159" s="96">
        <f t="shared" si="91"/>
        <v>256.00416229776545</v>
      </c>
      <c r="AP159" s="96">
        <f t="shared" si="91"/>
        <v>6.7935536159913381</v>
      </c>
      <c r="AQ159" s="96">
        <f t="shared" si="91"/>
        <v>910.08410684097066</v>
      </c>
      <c r="AR159" s="96">
        <f t="shared" si="91"/>
        <v>17.817521624752615</v>
      </c>
      <c r="AS159" s="96">
        <f t="shared" si="91"/>
        <v>625.00062211546344</v>
      </c>
      <c r="AT159" s="96">
        <f t="shared" si="91"/>
        <v>0</v>
      </c>
      <c r="AU159" s="96">
        <f t="shared" si="91"/>
        <v>0</v>
      </c>
      <c r="AV159" s="96"/>
      <c r="AW159" s="96"/>
      <c r="AX159" s="96"/>
      <c r="AY159" s="96"/>
      <c r="AZ159" s="96"/>
      <c r="BA159" s="96"/>
      <c r="BB159" s="96"/>
      <c r="BC159" s="96"/>
      <c r="BD159" s="96"/>
      <c r="BE159" s="96"/>
      <c r="BF159" s="96"/>
      <c r="BG159" s="96"/>
      <c r="BH159" s="96"/>
      <c r="BI159" s="95"/>
      <c r="BJ159" s="95"/>
      <c r="BK159" s="95"/>
      <c r="BL159" s="95"/>
      <c r="BM159" s="95"/>
      <c r="BN159" s="95"/>
      <c r="BO159" s="95"/>
      <c r="BP159" s="95"/>
      <c r="BQ159" s="95"/>
      <c r="BR159" s="95"/>
      <c r="BS159" s="95"/>
      <c r="BT159" s="95"/>
      <c r="BU159" s="95"/>
      <c r="BV159" s="94"/>
      <c r="BW159" s="94"/>
      <c r="BX159" s="94"/>
      <c r="BY159" s="94"/>
      <c r="BZ159" s="94"/>
      <c r="CA159" s="94"/>
      <c r="CB159" s="94"/>
      <c r="CC159" s="94"/>
      <c r="CD159" s="94"/>
      <c r="CE159" s="94"/>
      <c r="CF159" s="94"/>
      <c r="CG159" s="94"/>
      <c r="CH159" s="94"/>
      <c r="CI159" s="94"/>
      <c r="CJ159" s="94"/>
      <c r="CK159" s="94"/>
      <c r="CL159" s="94"/>
      <c r="CM159" s="94"/>
      <c r="CN159" s="94"/>
      <c r="CO159" s="94"/>
      <c r="CP159" s="94"/>
      <c r="CQ159" s="94"/>
    </row>
    <row r="160" spans="20:95" s="81" customFormat="1" x14ac:dyDescent="0.3">
      <c r="U160" s="94"/>
      <c r="V160" s="95"/>
      <c r="W160" s="95"/>
      <c r="X160" s="95"/>
      <c r="Y160" s="95"/>
      <c r="Z160" s="95"/>
      <c r="AA160" s="95"/>
      <c r="AB160" s="95"/>
      <c r="AC160" s="95"/>
      <c r="AD160" s="95"/>
      <c r="AE160" s="95"/>
      <c r="AF160" s="95"/>
      <c r="AG160" s="95"/>
      <c r="AH160" s="95"/>
      <c r="AI160" s="95"/>
      <c r="AJ160" s="95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5"/>
      <c r="BJ160" s="95"/>
      <c r="BK160" s="95"/>
      <c r="BL160" s="95"/>
      <c r="BM160" s="95"/>
      <c r="BN160" s="95"/>
      <c r="BO160" s="95"/>
      <c r="BP160" s="95"/>
      <c r="BQ160" s="95"/>
      <c r="BR160" s="95"/>
      <c r="BS160" s="95"/>
      <c r="BT160" s="95"/>
      <c r="BU160" s="95"/>
      <c r="BV160" s="94"/>
      <c r="BW160" s="94"/>
      <c r="BX160" s="94"/>
      <c r="BY160" s="94"/>
      <c r="BZ160" s="94"/>
      <c r="CA160" s="94"/>
      <c r="CB160" s="94"/>
      <c r="CC160" s="94"/>
      <c r="CD160" s="94"/>
      <c r="CE160" s="94"/>
      <c r="CF160" s="94"/>
      <c r="CG160" s="94"/>
      <c r="CH160" s="94"/>
      <c r="CI160" s="94"/>
      <c r="CJ160" s="94"/>
      <c r="CK160" s="94"/>
      <c r="CL160" s="94"/>
      <c r="CM160" s="94"/>
      <c r="CN160" s="94"/>
      <c r="CO160" s="94"/>
      <c r="CP160" s="94"/>
      <c r="CQ160" s="94"/>
    </row>
    <row r="161" spans="4:95" s="81" customFormat="1" x14ac:dyDescent="0.3">
      <c r="U161" s="94"/>
      <c r="V161" s="95"/>
      <c r="W161" s="95"/>
      <c r="X161" s="95"/>
      <c r="Y161" s="95"/>
      <c r="Z161" s="95"/>
      <c r="AA161" s="95"/>
      <c r="AB161" s="95"/>
      <c r="AC161" s="95"/>
      <c r="AD161" s="95"/>
      <c r="AE161" s="95"/>
      <c r="AF161" s="95"/>
      <c r="AG161" s="95"/>
      <c r="AH161" s="95"/>
      <c r="AI161" s="95"/>
      <c r="AJ161" s="95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6"/>
      <c r="AY161" s="96"/>
      <c r="AZ161" s="96"/>
      <c r="BA161" s="96"/>
      <c r="BB161" s="96"/>
      <c r="BC161" s="96"/>
      <c r="BD161" s="96"/>
      <c r="BE161" s="96"/>
      <c r="BF161" s="96"/>
      <c r="BG161" s="96"/>
      <c r="BH161" s="96"/>
      <c r="BI161" s="95"/>
      <c r="BJ161" s="95"/>
      <c r="BK161" s="95"/>
      <c r="BL161" s="95"/>
      <c r="BM161" s="95"/>
      <c r="BN161" s="95"/>
      <c r="BO161" s="95"/>
      <c r="BP161" s="95"/>
      <c r="BQ161" s="95"/>
      <c r="BR161" s="95"/>
      <c r="BS161" s="95"/>
      <c r="BT161" s="95"/>
      <c r="BU161" s="95"/>
      <c r="BV161" s="94"/>
      <c r="BW161" s="94"/>
      <c r="BX161" s="94"/>
      <c r="BY161" s="94"/>
      <c r="BZ161" s="94"/>
      <c r="CA161" s="94"/>
      <c r="CB161" s="94"/>
      <c r="CC161" s="94"/>
      <c r="CD161" s="94"/>
      <c r="CE161" s="94"/>
      <c r="CF161" s="94"/>
      <c r="CG161" s="94"/>
      <c r="CH161" s="94"/>
      <c r="CI161" s="94"/>
      <c r="CJ161" s="94"/>
      <c r="CK161" s="94"/>
      <c r="CL161" s="94"/>
      <c r="CM161" s="94"/>
      <c r="CN161" s="94"/>
      <c r="CO161" s="94"/>
      <c r="CP161" s="94"/>
      <c r="CQ161" s="94"/>
    </row>
    <row r="162" spans="4:95" s="81" customFormat="1" x14ac:dyDescent="0.3">
      <c r="U162" s="94"/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5"/>
      <c r="AH162" s="95"/>
      <c r="AI162" s="95"/>
      <c r="AJ162" s="95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A162" s="96"/>
      <c r="BB162" s="96"/>
      <c r="BC162" s="96"/>
      <c r="BD162" s="96"/>
      <c r="BE162" s="96"/>
      <c r="BF162" s="96"/>
      <c r="BG162" s="96"/>
      <c r="BH162" s="96"/>
      <c r="BI162" s="95"/>
      <c r="BJ162" s="95"/>
      <c r="BK162" s="95"/>
      <c r="BL162" s="95"/>
      <c r="BM162" s="95"/>
      <c r="BN162" s="95"/>
      <c r="BO162" s="95"/>
      <c r="BP162" s="95"/>
      <c r="BQ162" s="95"/>
      <c r="BR162" s="95"/>
      <c r="BS162" s="95"/>
      <c r="BT162" s="95"/>
      <c r="BU162" s="95"/>
      <c r="BV162" s="94"/>
      <c r="BW162" s="94"/>
      <c r="BX162" s="94"/>
      <c r="BY162" s="94"/>
      <c r="BZ162" s="94"/>
      <c r="CA162" s="94"/>
      <c r="CB162" s="94"/>
      <c r="CC162" s="94"/>
      <c r="CD162" s="94"/>
      <c r="CE162" s="94"/>
      <c r="CF162" s="94"/>
      <c r="CG162" s="94"/>
      <c r="CH162" s="94"/>
      <c r="CI162" s="94"/>
      <c r="CJ162" s="94"/>
      <c r="CK162" s="94"/>
      <c r="CL162" s="94"/>
      <c r="CM162" s="94"/>
      <c r="CN162" s="94"/>
      <c r="CO162" s="94"/>
      <c r="CP162" s="94"/>
      <c r="CQ162" s="94"/>
    </row>
    <row r="163" spans="4:95" s="81" customFormat="1" x14ac:dyDescent="0.3">
      <c r="U163" s="94"/>
      <c r="V163" s="95"/>
      <c r="W163" s="95"/>
      <c r="X163" s="95"/>
      <c r="Y163" s="95"/>
      <c r="Z163" s="95"/>
      <c r="AA163" s="95"/>
      <c r="AB163" s="95"/>
      <c r="AC163" s="95"/>
      <c r="AD163" s="95"/>
      <c r="AE163" s="95"/>
      <c r="AF163" s="95"/>
      <c r="AG163" s="95"/>
      <c r="AH163" s="95"/>
      <c r="AI163" s="95"/>
      <c r="AJ163" s="95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6"/>
      <c r="AY163" s="96"/>
      <c r="AZ163" s="96"/>
      <c r="BA163" s="96"/>
      <c r="BB163" s="96"/>
      <c r="BC163" s="96"/>
      <c r="BD163" s="96"/>
      <c r="BE163" s="96"/>
      <c r="BF163" s="96"/>
      <c r="BG163" s="96"/>
      <c r="BH163" s="96"/>
      <c r="BI163" s="95"/>
      <c r="BJ163" s="95"/>
      <c r="BK163" s="95"/>
      <c r="BL163" s="95"/>
      <c r="BM163" s="95"/>
      <c r="BN163" s="95"/>
      <c r="BO163" s="95"/>
      <c r="BP163" s="95"/>
      <c r="BQ163" s="95"/>
      <c r="BR163" s="95"/>
      <c r="BS163" s="95"/>
      <c r="BT163" s="95"/>
      <c r="BU163" s="95"/>
      <c r="BV163" s="94"/>
      <c r="BW163" s="94"/>
      <c r="BX163" s="94"/>
      <c r="BY163" s="94"/>
      <c r="BZ163" s="94"/>
      <c r="CA163" s="94"/>
      <c r="CB163" s="94"/>
      <c r="CC163" s="94"/>
      <c r="CD163" s="94"/>
      <c r="CE163" s="94"/>
      <c r="CF163" s="94"/>
      <c r="CG163" s="94"/>
      <c r="CH163" s="94"/>
      <c r="CI163" s="94"/>
      <c r="CJ163" s="94"/>
      <c r="CK163" s="94"/>
      <c r="CL163" s="94"/>
      <c r="CM163" s="94"/>
      <c r="CN163" s="94"/>
      <c r="CO163" s="94"/>
      <c r="CP163" s="94"/>
      <c r="CQ163" s="94"/>
    </row>
    <row r="164" spans="4:95" s="81" customFormat="1" x14ac:dyDescent="0.3">
      <c r="U164" s="94"/>
      <c r="V164" s="95"/>
      <c r="W164" s="95"/>
      <c r="X164" s="95"/>
      <c r="Y164" s="95"/>
      <c r="Z164" s="95"/>
      <c r="AA164" s="95"/>
      <c r="AB164" s="95"/>
      <c r="AC164" s="95"/>
      <c r="AD164" s="95"/>
      <c r="AE164" s="95"/>
      <c r="AF164" s="95"/>
      <c r="AG164" s="95"/>
      <c r="AH164" s="95"/>
      <c r="AI164" s="95"/>
      <c r="AJ164" s="95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5"/>
      <c r="BJ164" s="95"/>
      <c r="BK164" s="95"/>
      <c r="BL164" s="95"/>
      <c r="BM164" s="95"/>
      <c r="BN164" s="95"/>
      <c r="BO164" s="95"/>
      <c r="BP164" s="95"/>
      <c r="BQ164" s="95"/>
      <c r="BR164" s="95"/>
      <c r="BS164" s="95"/>
      <c r="BT164" s="95"/>
      <c r="BU164" s="95"/>
      <c r="BV164" s="94"/>
      <c r="BW164" s="94"/>
      <c r="BX164" s="94"/>
      <c r="BY164" s="94"/>
      <c r="BZ164" s="94"/>
      <c r="CA164" s="94"/>
      <c r="CB164" s="94"/>
      <c r="CC164" s="94"/>
      <c r="CD164" s="94"/>
      <c r="CE164" s="94"/>
      <c r="CF164" s="94"/>
      <c r="CG164" s="94"/>
      <c r="CH164" s="94"/>
      <c r="CI164" s="94"/>
      <c r="CJ164" s="94"/>
      <c r="CK164" s="94"/>
      <c r="CL164" s="94"/>
      <c r="CM164" s="94"/>
      <c r="CN164" s="94"/>
      <c r="CO164" s="94"/>
      <c r="CP164" s="94"/>
      <c r="CQ164" s="94"/>
    </row>
    <row r="165" spans="4:95" s="81" customFormat="1" x14ac:dyDescent="0.3">
      <c r="U165" s="94"/>
      <c r="V165" s="95"/>
      <c r="W165" s="95"/>
      <c r="X165" s="95"/>
      <c r="Y165" s="95"/>
      <c r="Z165" s="95"/>
      <c r="AA165" s="95"/>
      <c r="AB165" s="95"/>
      <c r="AC165" s="95"/>
      <c r="AD165" s="95"/>
      <c r="AE165" s="95"/>
      <c r="AF165" s="95"/>
      <c r="AG165" s="95"/>
      <c r="AH165" s="95"/>
      <c r="AI165" s="95"/>
      <c r="AJ165" s="95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6"/>
      <c r="AY165" s="96"/>
      <c r="AZ165" s="96"/>
      <c r="BA165" s="96"/>
      <c r="BB165" s="96"/>
      <c r="BC165" s="96"/>
      <c r="BD165" s="96"/>
      <c r="BE165" s="96"/>
      <c r="BF165" s="96"/>
      <c r="BG165" s="96"/>
      <c r="BH165" s="96"/>
      <c r="BI165" s="95"/>
      <c r="BJ165" s="95"/>
      <c r="BK165" s="95"/>
      <c r="BL165" s="95"/>
      <c r="BM165" s="95"/>
      <c r="BN165" s="95"/>
      <c r="BO165" s="95"/>
      <c r="BP165" s="95"/>
      <c r="BQ165" s="95"/>
      <c r="BR165" s="95"/>
      <c r="BS165" s="95"/>
      <c r="BT165" s="95"/>
      <c r="BU165" s="95"/>
      <c r="BV165" s="94"/>
      <c r="BW165" s="94"/>
      <c r="BX165" s="94"/>
      <c r="BY165" s="94"/>
      <c r="BZ165" s="94"/>
      <c r="CA165" s="94"/>
      <c r="CB165" s="94"/>
      <c r="CC165" s="94"/>
      <c r="CD165" s="94"/>
      <c r="CE165" s="94"/>
      <c r="CF165" s="94"/>
      <c r="CG165" s="94"/>
      <c r="CH165" s="94"/>
      <c r="CI165" s="94"/>
      <c r="CJ165" s="94"/>
      <c r="CK165" s="94"/>
      <c r="CL165" s="94"/>
      <c r="CM165" s="94"/>
      <c r="CN165" s="94"/>
      <c r="CO165" s="94"/>
      <c r="CP165" s="94"/>
      <c r="CQ165" s="94"/>
    </row>
    <row r="166" spans="4:95" s="81" customFormat="1" x14ac:dyDescent="0.3">
      <c r="U166" s="94"/>
      <c r="V166" s="95"/>
      <c r="W166" s="95"/>
      <c r="X166" s="95"/>
      <c r="Y166" s="95"/>
      <c r="Z166" s="95"/>
      <c r="AA166" s="95"/>
      <c r="AB166" s="95"/>
      <c r="AC166" s="95"/>
      <c r="AD166" s="95"/>
      <c r="AE166" s="95"/>
      <c r="AF166" s="95"/>
      <c r="AG166" s="95"/>
      <c r="AH166" s="95"/>
      <c r="AI166" s="95"/>
      <c r="AJ166" s="95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  <c r="BH166" s="96"/>
      <c r="BI166" s="95"/>
      <c r="BJ166" s="95"/>
      <c r="BK166" s="95"/>
      <c r="BL166" s="95"/>
      <c r="BM166" s="95"/>
      <c r="BN166" s="95"/>
      <c r="BO166" s="95"/>
      <c r="BP166" s="95"/>
      <c r="BQ166" s="95"/>
      <c r="BR166" s="95"/>
      <c r="BS166" s="95"/>
      <c r="BT166" s="95"/>
      <c r="BU166" s="95"/>
      <c r="BV166" s="94"/>
      <c r="BW166" s="94"/>
      <c r="BX166" s="94"/>
      <c r="BY166" s="94"/>
      <c r="BZ166" s="94"/>
      <c r="CA166" s="94"/>
      <c r="CB166" s="94"/>
      <c r="CC166" s="94"/>
      <c r="CD166" s="94"/>
      <c r="CE166" s="94"/>
      <c r="CF166" s="94"/>
      <c r="CG166" s="94"/>
      <c r="CH166" s="94"/>
      <c r="CI166" s="94"/>
      <c r="CJ166" s="94"/>
      <c r="CK166" s="94"/>
      <c r="CL166" s="94"/>
      <c r="CM166" s="94"/>
      <c r="CN166" s="94"/>
      <c r="CO166" s="94"/>
      <c r="CP166" s="94"/>
      <c r="CQ166" s="94"/>
    </row>
    <row r="167" spans="4:95" s="81" customFormat="1" x14ac:dyDescent="0.3">
      <c r="U167" s="94"/>
      <c r="V167" s="95"/>
      <c r="W167" s="95"/>
      <c r="X167" s="95"/>
      <c r="Y167" s="95"/>
      <c r="Z167" s="95"/>
      <c r="AA167" s="95"/>
      <c r="AB167" s="95"/>
      <c r="AC167" s="95"/>
      <c r="AD167" s="95"/>
      <c r="AE167" s="95"/>
      <c r="AF167" s="95"/>
      <c r="AG167" s="95"/>
      <c r="AH167" s="95"/>
      <c r="AI167" s="95"/>
      <c r="AJ167" s="95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6"/>
      <c r="AY167" s="96"/>
      <c r="AZ167" s="96"/>
      <c r="BA167" s="96"/>
      <c r="BB167" s="96"/>
      <c r="BC167" s="96"/>
      <c r="BD167" s="96"/>
      <c r="BE167" s="96"/>
      <c r="BF167" s="96"/>
      <c r="BG167" s="96"/>
      <c r="BH167" s="96"/>
      <c r="BI167" s="95"/>
      <c r="BJ167" s="95"/>
      <c r="BK167" s="95"/>
      <c r="BL167" s="95"/>
      <c r="BM167" s="95"/>
      <c r="BN167" s="95"/>
      <c r="BO167" s="95"/>
      <c r="BP167" s="95"/>
      <c r="BQ167" s="95"/>
      <c r="BR167" s="95"/>
      <c r="BS167" s="95"/>
      <c r="BT167" s="95"/>
      <c r="BU167" s="95"/>
      <c r="BV167" s="94"/>
      <c r="BW167" s="94"/>
      <c r="BX167" s="94"/>
      <c r="BY167" s="94"/>
      <c r="BZ167" s="94"/>
      <c r="CA167" s="94"/>
      <c r="CB167" s="94"/>
      <c r="CC167" s="94"/>
      <c r="CD167" s="94"/>
      <c r="CE167" s="94"/>
      <c r="CF167" s="94"/>
      <c r="CG167" s="94"/>
      <c r="CH167" s="94"/>
      <c r="CI167" s="94"/>
      <c r="CJ167" s="94"/>
      <c r="CK167" s="94"/>
      <c r="CL167" s="94"/>
      <c r="CM167" s="94"/>
      <c r="CN167" s="94"/>
      <c r="CO167" s="94"/>
      <c r="CP167" s="94"/>
      <c r="CQ167" s="94"/>
    </row>
    <row r="168" spans="4:95" s="81" customFormat="1" x14ac:dyDescent="0.3">
      <c r="U168" s="94"/>
      <c r="V168" s="95"/>
      <c r="W168" s="95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5"/>
      <c r="AJ168" s="95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A168" s="96"/>
      <c r="BB168" s="96"/>
      <c r="BC168" s="96"/>
      <c r="BD168" s="96"/>
      <c r="BE168" s="96"/>
      <c r="BF168" s="96"/>
      <c r="BG168" s="96"/>
      <c r="BH168" s="96"/>
      <c r="BI168" s="95"/>
      <c r="BJ168" s="95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4"/>
      <c r="BW168" s="94"/>
      <c r="BX168" s="94"/>
      <c r="BY168" s="94"/>
      <c r="BZ168" s="94"/>
      <c r="CA168" s="94"/>
      <c r="CB168" s="94"/>
      <c r="CC168" s="94"/>
      <c r="CD168" s="94"/>
      <c r="CE168" s="94"/>
      <c r="CF168" s="94"/>
      <c r="CG168" s="94"/>
      <c r="CH168" s="94"/>
      <c r="CI168" s="94"/>
      <c r="CJ168" s="94"/>
      <c r="CK168" s="94"/>
      <c r="CL168" s="94"/>
      <c r="CM168" s="94"/>
      <c r="CN168" s="94"/>
      <c r="CO168" s="94"/>
      <c r="CP168" s="94"/>
      <c r="CQ168" s="94"/>
    </row>
    <row r="169" spans="4:95" s="81" customFormat="1" x14ac:dyDescent="0.3">
      <c r="U169" s="94"/>
      <c r="V169" s="95"/>
      <c r="W169" s="95"/>
      <c r="X169" s="95"/>
      <c r="Y169" s="95"/>
      <c r="Z169" s="95"/>
      <c r="AA169" s="95"/>
      <c r="AB169" s="95"/>
      <c r="AC169" s="95"/>
      <c r="AD169" s="95"/>
      <c r="AE169" s="95"/>
      <c r="AF169" s="95"/>
      <c r="AG169" s="95"/>
      <c r="AH169" s="95"/>
      <c r="AI169" s="95"/>
      <c r="AJ169" s="95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  <c r="BE169" s="96"/>
      <c r="BF169" s="96"/>
      <c r="BG169" s="96"/>
      <c r="BH169" s="96"/>
      <c r="BI169" s="95"/>
      <c r="BJ169" s="95"/>
      <c r="BK169" s="95"/>
      <c r="BL169" s="95"/>
      <c r="BM169" s="95"/>
      <c r="BN169" s="95"/>
      <c r="BO169" s="95"/>
      <c r="BP169" s="95"/>
      <c r="BQ169" s="95"/>
      <c r="BR169" s="95"/>
      <c r="BS169" s="95"/>
      <c r="BT169" s="95"/>
      <c r="BU169" s="95"/>
      <c r="BV169" s="94"/>
      <c r="BW169" s="94"/>
      <c r="BX169" s="94"/>
      <c r="BY169" s="94"/>
      <c r="BZ169" s="94"/>
      <c r="CA169" s="94"/>
      <c r="CB169" s="94"/>
      <c r="CC169" s="94"/>
      <c r="CD169" s="94"/>
      <c r="CE169" s="94"/>
      <c r="CF169" s="94"/>
      <c r="CG169" s="94"/>
      <c r="CH169" s="94"/>
      <c r="CI169" s="94"/>
      <c r="CJ169" s="94"/>
      <c r="CK169" s="94"/>
      <c r="CL169" s="94"/>
      <c r="CM169" s="94"/>
      <c r="CN169" s="94"/>
      <c r="CO169" s="94"/>
      <c r="CP169" s="94"/>
      <c r="CQ169" s="94"/>
    </row>
    <row r="170" spans="4:95" s="81" customFormat="1" x14ac:dyDescent="0.3">
      <c r="U170" s="94"/>
      <c r="V170" s="95"/>
      <c r="W170" s="95"/>
      <c r="X170" s="95"/>
      <c r="Y170" s="95"/>
      <c r="Z170" s="95"/>
      <c r="AA170" s="95"/>
      <c r="AB170" s="95"/>
      <c r="AC170" s="95"/>
      <c r="AD170" s="95"/>
      <c r="AE170" s="95"/>
      <c r="AF170" s="95"/>
      <c r="AG170" s="95"/>
      <c r="AH170" s="102"/>
      <c r="AI170" s="102"/>
      <c r="AJ170" s="95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  <c r="BE170" s="96"/>
      <c r="BF170" s="96"/>
      <c r="BG170" s="96"/>
      <c r="BH170" s="96"/>
      <c r="BI170" s="95"/>
      <c r="BJ170" s="95"/>
      <c r="BK170" s="95"/>
      <c r="BL170" s="95"/>
      <c r="BM170" s="95"/>
      <c r="BN170" s="95"/>
      <c r="BO170" s="95"/>
      <c r="BP170" s="95"/>
      <c r="BQ170" s="95"/>
      <c r="BR170" s="95"/>
      <c r="BS170" s="95"/>
      <c r="BT170" s="95"/>
      <c r="BU170" s="95"/>
      <c r="BV170" s="94"/>
      <c r="BW170" s="94"/>
      <c r="BX170" s="94"/>
      <c r="BY170" s="94"/>
      <c r="BZ170" s="94"/>
      <c r="CA170" s="94"/>
      <c r="CB170" s="94"/>
      <c r="CC170" s="94"/>
      <c r="CD170" s="94"/>
      <c r="CE170" s="94"/>
      <c r="CF170" s="94"/>
      <c r="CG170" s="94"/>
      <c r="CH170" s="94"/>
      <c r="CI170" s="94"/>
      <c r="CJ170" s="94"/>
      <c r="CK170" s="94"/>
      <c r="CL170" s="94"/>
      <c r="CM170" s="94"/>
      <c r="CN170" s="94"/>
      <c r="CO170" s="94"/>
      <c r="CP170" s="94"/>
      <c r="CQ170" s="94"/>
    </row>
    <row r="171" spans="4:95" s="81" customFormat="1" x14ac:dyDescent="0.3">
      <c r="U171" s="94"/>
      <c r="V171" s="95"/>
      <c r="W171" s="95"/>
      <c r="X171" s="95"/>
      <c r="Y171" s="95"/>
      <c r="Z171" s="95"/>
      <c r="AA171" s="95"/>
      <c r="AB171" s="95"/>
      <c r="AC171" s="95"/>
      <c r="AD171" s="95"/>
      <c r="AE171" s="95"/>
      <c r="AF171" s="95"/>
      <c r="AG171" s="95"/>
      <c r="AH171" s="95"/>
      <c r="AI171" s="95"/>
      <c r="AJ171" s="95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  <c r="BE171" s="96"/>
      <c r="BF171" s="96"/>
      <c r="BG171" s="96"/>
      <c r="BH171" s="96"/>
      <c r="BI171" s="95"/>
      <c r="BJ171" s="95"/>
      <c r="BK171" s="95"/>
      <c r="BL171" s="95"/>
      <c r="BM171" s="95"/>
      <c r="BN171" s="95"/>
      <c r="BO171" s="95"/>
      <c r="BP171" s="95"/>
      <c r="BQ171" s="95"/>
      <c r="BR171" s="95"/>
      <c r="BS171" s="95"/>
      <c r="BT171" s="95"/>
      <c r="BU171" s="95"/>
      <c r="BV171" s="94"/>
      <c r="BW171" s="94"/>
      <c r="BX171" s="94"/>
      <c r="BY171" s="94"/>
      <c r="BZ171" s="94"/>
      <c r="CA171" s="94"/>
      <c r="CB171" s="94"/>
      <c r="CC171" s="94"/>
      <c r="CD171" s="94"/>
      <c r="CE171" s="94"/>
      <c r="CF171" s="94"/>
      <c r="CG171" s="94"/>
      <c r="CH171" s="94"/>
      <c r="CI171" s="94"/>
      <c r="CJ171" s="94"/>
      <c r="CK171" s="94"/>
      <c r="CL171" s="94"/>
      <c r="CM171" s="94"/>
      <c r="CN171" s="94"/>
      <c r="CO171" s="94"/>
      <c r="CP171" s="94"/>
      <c r="CQ171" s="94"/>
    </row>
    <row r="172" spans="4:95" s="81" customFormat="1" x14ac:dyDescent="0.3">
      <c r="U172" s="94"/>
      <c r="V172" s="95"/>
      <c r="W172" s="95"/>
      <c r="X172" s="95"/>
      <c r="Y172" s="95"/>
      <c r="Z172" s="95"/>
      <c r="AA172" s="95"/>
      <c r="AB172" s="95"/>
      <c r="AC172" s="95"/>
      <c r="AD172" s="95"/>
      <c r="AE172" s="95"/>
      <c r="AF172" s="95"/>
      <c r="AG172" s="95"/>
      <c r="AH172" s="118">
        <f>SUM(AK172:AU172)</f>
        <v>27572.457375795057</v>
      </c>
      <c r="AI172" s="95"/>
      <c r="AJ172" s="95"/>
      <c r="AK172" s="99">
        <f>SUM(AK148:AK171)</f>
        <v>5694.6465337993222</v>
      </c>
      <c r="AL172" s="99">
        <f t="shared" ref="AL172:AU172" si="92">SUM(AL148:AL171)</f>
        <v>5678.2853906291321</v>
      </c>
      <c r="AM172" s="99">
        <f t="shared" si="92"/>
        <v>1829.397897119288</v>
      </c>
      <c r="AN172" s="99">
        <f t="shared" si="92"/>
        <v>5723.5304879286259</v>
      </c>
      <c r="AO172" s="99">
        <f t="shared" si="92"/>
        <v>1341.6020420480158</v>
      </c>
      <c r="AP172" s="99">
        <f t="shared" si="92"/>
        <v>601.74520682549007</v>
      </c>
      <c r="AQ172" s="99">
        <f t="shared" si="92"/>
        <v>3658.9653538230359</v>
      </c>
      <c r="AR172" s="99">
        <f t="shared" si="92"/>
        <v>2419.2838415066885</v>
      </c>
      <c r="AS172" s="99">
        <f t="shared" si="92"/>
        <v>625.00062211546344</v>
      </c>
      <c r="AT172" s="99">
        <f t="shared" si="92"/>
        <v>0</v>
      </c>
      <c r="AU172" s="99">
        <f t="shared" si="92"/>
        <v>0</v>
      </c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5"/>
      <c r="BJ172" s="95"/>
      <c r="BK172" s="95"/>
      <c r="BL172" s="95"/>
      <c r="BM172" s="95"/>
      <c r="BN172" s="95"/>
      <c r="BO172" s="95"/>
      <c r="BP172" s="95"/>
      <c r="BQ172" s="95"/>
      <c r="BR172" s="95"/>
      <c r="BS172" s="95"/>
      <c r="BT172" s="95"/>
      <c r="BU172" s="95"/>
      <c r="BV172" s="94"/>
      <c r="BW172" s="94"/>
      <c r="BX172" s="94"/>
      <c r="BY172" s="94"/>
      <c r="BZ172" s="94"/>
      <c r="CA172" s="94"/>
      <c r="CB172" s="94"/>
      <c r="CC172" s="94"/>
      <c r="CD172" s="94"/>
      <c r="CE172" s="94"/>
      <c r="CF172" s="94"/>
      <c r="CG172" s="94"/>
      <c r="CH172" s="94"/>
      <c r="CI172" s="94"/>
      <c r="CJ172" s="94"/>
      <c r="CK172" s="94"/>
      <c r="CL172" s="94"/>
      <c r="CM172" s="94"/>
      <c r="CN172" s="94"/>
      <c r="CO172" s="94"/>
      <c r="CP172" s="94"/>
      <c r="CQ172" s="94"/>
    </row>
    <row r="173" spans="4:95" s="81" customFormat="1" x14ac:dyDescent="0.3">
      <c r="U173" s="94"/>
      <c r="V173" s="95"/>
      <c r="W173" s="95"/>
      <c r="X173" s="95"/>
      <c r="Y173" s="95"/>
      <c r="Z173" s="95"/>
      <c r="AA173" s="95"/>
      <c r="AB173" s="95"/>
      <c r="AC173" s="95"/>
      <c r="AD173" s="95"/>
      <c r="AE173" s="95"/>
      <c r="AF173" s="95"/>
      <c r="AG173" s="95"/>
      <c r="AH173" s="95"/>
      <c r="AI173" s="95"/>
      <c r="AJ173" s="95"/>
      <c r="AK173" s="95"/>
      <c r="AL173" s="95"/>
      <c r="AM173" s="95"/>
      <c r="AN173" s="95"/>
      <c r="AO173" s="95"/>
      <c r="AP173" s="95"/>
      <c r="AQ173" s="95"/>
      <c r="AR173" s="95"/>
      <c r="AS173" s="95"/>
      <c r="AT173" s="95"/>
      <c r="AU173" s="95"/>
      <c r="AV173" s="95"/>
      <c r="AW173" s="95"/>
      <c r="AX173" s="95"/>
      <c r="AY173" s="95"/>
      <c r="AZ173" s="95"/>
      <c r="BA173" s="95"/>
      <c r="BB173" s="95"/>
      <c r="BC173" s="95"/>
      <c r="BD173" s="95"/>
      <c r="BE173" s="95"/>
      <c r="BF173" s="95"/>
      <c r="BG173" s="95"/>
      <c r="BH173" s="95"/>
      <c r="BI173" s="95"/>
      <c r="BJ173" s="95"/>
      <c r="BK173" s="95"/>
      <c r="BL173" s="95"/>
      <c r="BM173" s="95"/>
      <c r="BN173" s="95"/>
      <c r="BO173" s="95"/>
      <c r="BP173" s="95"/>
      <c r="BQ173" s="95"/>
      <c r="BR173" s="95"/>
      <c r="BS173" s="95"/>
      <c r="BT173" s="95"/>
      <c r="BU173" s="95"/>
      <c r="BV173" s="94"/>
      <c r="BW173" s="94"/>
      <c r="BX173" s="94"/>
      <c r="BY173" s="94"/>
      <c r="BZ173" s="94"/>
      <c r="CA173" s="94"/>
      <c r="CB173" s="94"/>
      <c r="CC173" s="94"/>
      <c r="CD173" s="94"/>
      <c r="CE173" s="94"/>
      <c r="CF173" s="94"/>
      <c r="CG173" s="94"/>
      <c r="CH173" s="94"/>
      <c r="CI173" s="94"/>
      <c r="CJ173" s="94"/>
      <c r="CK173" s="94"/>
      <c r="CL173" s="94"/>
      <c r="CM173" s="94"/>
      <c r="CN173" s="94"/>
      <c r="CO173" s="94"/>
      <c r="CP173" s="94"/>
      <c r="CQ173" s="94"/>
    </row>
    <row r="174" spans="4:95" s="81" customFormat="1" x14ac:dyDescent="0.3">
      <c r="U174" s="94"/>
      <c r="V174" s="95"/>
      <c r="W174" s="95"/>
      <c r="X174" s="95"/>
      <c r="Y174" s="95"/>
      <c r="Z174" s="95"/>
      <c r="AA174" s="95"/>
      <c r="AB174" s="95"/>
      <c r="AC174" s="95"/>
      <c r="AD174" s="95"/>
      <c r="AE174" s="95"/>
      <c r="AF174" s="95"/>
      <c r="AG174" s="95"/>
      <c r="AH174" s="95"/>
      <c r="AI174" s="95"/>
      <c r="AJ174" s="95"/>
      <c r="AK174" s="95"/>
      <c r="AL174" s="95"/>
      <c r="AM174" s="95"/>
      <c r="AN174" s="95"/>
      <c r="AO174" s="95"/>
      <c r="AP174" s="95"/>
      <c r="AQ174" s="95"/>
      <c r="AR174" s="95"/>
      <c r="AS174" s="95"/>
      <c r="AT174" s="95"/>
      <c r="AU174" s="95"/>
      <c r="AV174" s="95"/>
      <c r="AW174" s="95"/>
      <c r="AX174" s="95"/>
      <c r="AY174" s="95"/>
      <c r="AZ174" s="95"/>
      <c r="BA174" s="95"/>
      <c r="BB174" s="95"/>
      <c r="BC174" s="95"/>
      <c r="BD174" s="95"/>
      <c r="BE174" s="95"/>
      <c r="BF174" s="95"/>
      <c r="BG174" s="95"/>
      <c r="BH174" s="95"/>
      <c r="BI174" s="95"/>
      <c r="BJ174" s="95"/>
      <c r="BK174" s="95"/>
      <c r="BL174" s="95"/>
      <c r="BM174" s="95"/>
      <c r="BN174" s="95"/>
      <c r="BO174" s="95"/>
      <c r="BP174" s="95"/>
      <c r="BQ174" s="95"/>
      <c r="BR174" s="95"/>
      <c r="BS174" s="95"/>
      <c r="BT174" s="95"/>
      <c r="BU174" s="95"/>
      <c r="BV174" s="94"/>
      <c r="BW174" s="94"/>
      <c r="BX174" s="94"/>
      <c r="BY174" s="94"/>
      <c r="BZ174" s="94"/>
      <c r="CA174" s="94"/>
      <c r="CB174" s="94"/>
      <c r="CC174" s="94"/>
      <c r="CD174" s="94"/>
      <c r="CE174" s="94"/>
      <c r="CF174" s="94"/>
      <c r="CG174" s="94"/>
      <c r="CH174" s="94"/>
      <c r="CI174" s="94"/>
      <c r="CJ174" s="94"/>
      <c r="CK174" s="94"/>
      <c r="CL174" s="94"/>
      <c r="CM174" s="94"/>
      <c r="CN174" s="94"/>
      <c r="CO174" s="94"/>
      <c r="CP174" s="94"/>
      <c r="CQ174" s="94"/>
    </row>
    <row r="175" spans="4:95" s="81" customFormat="1" x14ac:dyDescent="0.3">
      <c r="U175" s="94"/>
      <c r="V175" s="95"/>
      <c r="W175" s="95"/>
      <c r="X175" s="95"/>
      <c r="Y175" s="95"/>
      <c r="Z175" s="95"/>
      <c r="AA175" s="95"/>
      <c r="AB175" s="95"/>
      <c r="AC175" s="95"/>
      <c r="AD175" s="95"/>
      <c r="AE175" s="95"/>
      <c r="AF175" s="95"/>
      <c r="AG175" s="95"/>
      <c r="AH175" s="95" t="str">
        <f t="shared" ref="AH175:AH186" si="93">+AH148</f>
        <v>Enter in Step 2</v>
      </c>
      <c r="AI175" s="95"/>
      <c r="AJ175" s="95"/>
      <c r="AK175" s="119">
        <f t="shared" ref="AK175:AK186" si="94">IFERROR((AK90-AI63)^2,"")</f>
        <v>0</v>
      </c>
      <c r="AL175" s="119">
        <f t="shared" ref="AL175:AL186" si="95">IFERROR((AL90-AJ63)^2,"")</f>
        <v>0</v>
      </c>
      <c r="AM175" s="119">
        <f t="shared" ref="AM175:AM186" si="96">IFERROR((AM90-AK63)^2,"")</f>
        <v>0</v>
      </c>
      <c r="AN175" s="119">
        <f t="shared" ref="AN175:AN186" si="97">IFERROR((AN90-AL63)^2,"")</f>
        <v>0</v>
      </c>
      <c r="AO175" s="119">
        <f t="shared" ref="AO175:AO186" si="98">IFERROR((AO90-AM63)^2,"")</f>
        <v>0</v>
      </c>
      <c r="AP175" s="119">
        <f t="shared" ref="AP175:AP186" si="99">IFERROR((AP90-AN63)^2,"")</f>
        <v>0</v>
      </c>
      <c r="AQ175" s="119">
        <f t="shared" ref="AQ175:AQ186" si="100">IFERROR((AQ90-AO63)^2,"")</f>
        <v>0</v>
      </c>
      <c r="AR175" s="119">
        <f t="shared" ref="AR175:AR186" si="101">IFERROR((AR90-AP63)^2,"")</f>
        <v>0</v>
      </c>
      <c r="AS175" s="119">
        <f t="shared" ref="AS175:AS186" si="102">IFERROR((AS90-AQ63)^2,"")</f>
        <v>0</v>
      </c>
      <c r="AT175" s="119">
        <f t="shared" ref="AT175:AT186" si="103">IFERROR((AT90-AR63)^2,"")</f>
        <v>0</v>
      </c>
      <c r="AU175" s="119">
        <f t="shared" ref="AU175:AU186" si="104">IFERROR((AU90-AS63)^2,"")</f>
        <v>0</v>
      </c>
      <c r="AV175" s="119"/>
      <c r="AW175" s="119"/>
      <c r="AX175" s="119"/>
      <c r="AY175" s="119"/>
      <c r="AZ175" s="119"/>
      <c r="BA175" s="119"/>
      <c r="BB175" s="119"/>
      <c r="BC175" s="119"/>
      <c r="BD175" s="119"/>
      <c r="BE175" s="119"/>
      <c r="BF175" s="119"/>
      <c r="BG175" s="119"/>
      <c r="BH175" s="119"/>
      <c r="BI175" s="95"/>
      <c r="BJ175" s="95"/>
      <c r="BK175" s="95"/>
      <c r="BL175" s="95"/>
      <c r="BM175" s="95"/>
      <c r="BN175" s="95"/>
      <c r="BO175" s="95"/>
      <c r="BP175" s="95"/>
      <c r="BQ175" s="95"/>
      <c r="BR175" s="95"/>
      <c r="BS175" s="95"/>
      <c r="BT175" s="95"/>
      <c r="BU175" s="95"/>
      <c r="BV175" s="94"/>
      <c r="BW175" s="94"/>
      <c r="BX175" s="94"/>
      <c r="BY175" s="94"/>
      <c r="BZ175" s="94"/>
      <c r="CA175" s="94"/>
      <c r="CB175" s="94"/>
      <c r="CC175" s="94"/>
      <c r="CD175" s="94"/>
      <c r="CE175" s="94"/>
      <c r="CF175" s="94"/>
      <c r="CG175" s="94"/>
      <c r="CH175" s="94"/>
      <c r="CI175" s="94"/>
      <c r="CJ175" s="94"/>
      <c r="CK175" s="94"/>
      <c r="CL175" s="94"/>
      <c r="CM175" s="94"/>
      <c r="CN175" s="94"/>
      <c r="CO175" s="94"/>
      <c r="CP175" s="94"/>
      <c r="CQ175" s="94"/>
    </row>
    <row r="176" spans="4:95" s="81" customFormat="1" ht="18" x14ac:dyDescent="0.3">
      <c r="D176" s="139"/>
      <c r="E176" s="139"/>
      <c r="F176" s="139"/>
      <c r="G176" s="139"/>
      <c r="H176" s="139"/>
      <c r="I176" s="139"/>
      <c r="J176" s="139"/>
      <c r="K176" s="139"/>
      <c r="L176" s="139"/>
      <c r="M176" s="139"/>
      <c r="N176" s="139"/>
      <c r="O176" s="139"/>
      <c r="P176" s="139"/>
      <c r="U176" s="94"/>
      <c r="V176" s="95"/>
      <c r="W176" s="95"/>
      <c r="X176" s="95"/>
      <c r="Y176" s="95"/>
      <c r="Z176" s="95"/>
      <c r="AA176" s="95"/>
      <c r="AB176" s="95"/>
      <c r="AC176" s="95"/>
      <c r="AD176" s="95"/>
      <c r="AE176" s="95"/>
      <c r="AF176" s="95"/>
      <c r="AG176" s="95"/>
      <c r="AH176" s="95" t="str">
        <f t="shared" si="93"/>
        <v/>
      </c>
      <c r="AI176" s="95"/>
      <c r="AJ176" s="95"/>
      <c r="AK176" s="119">
        <f>IFERROR((AK91-AI64)^2,"")</f>
        <v>0</v>
      </c>
      <c r="AL176" s="119">
        <f t="shared" si="95"/>
        <v>0</v>
      </c>
      <c r="AM176" s="119">
        <f t="shared" si="96"/>
        <v>0</v>
      </c>
      <c r="AN176" s="119">
        <f t="shared" si="97"/>
        <v>0</v>
      </c>
      <c r="AO176" s="119">
        <f t="shared" si="98"/>
        <v>0</v>
      </c>
      <c r="AP176" s="119">
        <f t="shared" si="99"/>
        <v>0</v>
      </c>
      <c r="AQ176" s="119">
        <f t="shared" si="100"/>
        <v>0</v>
      </c>
      <c r="AR176" s="119">
        <f t="shared" si="101"/>
        <v>0</v>
      </c>
      <c r="AS176" s="119">
        <f t="shared" si="102"/>
        <v>0</v>
      </c>
      <c r="AT176" s="119">
        <f t="shared" si="103"/>
        <v>0</v>
      </c>
      <c r="AU176" s="119">
        <f t="shared" si="104"/>
        <v>0</v>
      </c>
      <c r="AV176" s="119"/>
      <c r="AW176" s="119"/>
      <c r="AX176" s="119"/>
      <c r="AY176" s="119"/>
      <c r="AZ176" s="119"/>
      <c r="BA176" s="119"/>
      <c r="BB176" s="119"/>
      <c r="BC176" s="119"/>
      <c r="BD176" s="119"/>
      <c r="BE176" s="119"/>
      <c r="BF176" s="119"/>
      <c r="BG176" s="119"/>
      <c r="BH176" s="119"/>
      <c r="BI176" s="95"/>
      <c r="BJ176" s="95"/>
      <c r="BK176" s="95"/>
      <c r="BL176" s="95"/>
      <c r="BM176" s="95"/>
      <c r="BN176" s="95"/>
      <c r="BO176" s="95"/>
      <c r="BP176" s="95"/>
      <c r="BQ176" s="95"/>
      <c r="BR176" s="95"/>
      <c r="BS176" s="95"/>
      <c r="BT176" s="95"/>
      <c r="BU176" s="95"/>
      <c r="BV176" s="94"/>
      <c r="BW176" s="94"/>
      <c r="BX176" s="94"/>
      <c r="BY176" s="94"/>
      <c r="BZ176" s="94"/>
      <c r="CA176" s="94"/>
      <c r="CB176" s="94"/>
      <c r="CC176" s="94"/>
      <c r="CD176" s="94"/>
      <c r="CE176" s="94"/>
      <c r="CF176" s="94"/>
      <c r="CG176" s="94"/>
      <c r="CH176" s="94"/>
      <c r="CI176" s="94"/>
      <c r="CJ176" s="94"/>
      <c r="CK176" s="94"/>
      <c r="CL176" s="94"/>
      <c r="CM176" s="94"/>
      <c r="CN176" s="94"/>
      <c r="CO176" s="94"/>
      <c r="CP176" s="94"/>
      <c r="CQ176" s="94"/>
    </row>
    <row r="177" spans="4:95" s="81" customFormat="1" x14ac:dyDescent="0.3">
      <c r="D177" s="85"/>
      <c r="E177" s="82"/>
      <c r="F177" s="85"/>
      <c r="G177" s="82"/>
      <c r="H177" s="86"/>
      <c r="I177" s="82"/>
      <c r="J177" s="82"/>
      <c r="K177" s="82"/>
      <c r="L177" s="82"/>
      <c r="M177" s="82"/>
      <c r="N177" s="82"/>
      <c r="O177" s="82"/>
      <c r="P177" s="82"/>
      <c r="U177" s="94"/>
      <c r="V177" s="95"/>
      <c r="W177" s="95"/>
      <c r="X177" s="95"/>
      <c r="Y177" s="95"/>
      <c r="Z177" s="95"/>
      <c r="AA177" s="95"/>
      <c r="AB177" s="95"/>
      <c r="AC177" s="95"/>
      <c r="AD177" s="95"/>
      <c r="AE177" s="95"/>
      <c r="AF177" s="95"/>
      <c r="AG177" s="95"/>
      <c r="AH177" s="95" t="str">
        <f t="shared" si="93"/>
        <v/>
      </c>
      <c r="AI177" s="95"/>
      <c r="AJ177" s="95"/>
      <c r="AK177" s="119">
        <f t="shared" si="94"/>
        <v>0</v>
      </c>
      <c r="AL177" s="119">
        <f t="shared" si="95"/>
        <v>0</v>
      </c>
      <c r="AM177" s="119">
        <f t="shared" si="96"/>
        <v>0</v>
      </c>
      <c r="AN177" s="119">
        <f t="shared" si="97"/>
        <v>0</v>
      </c>
      <c r="AO177" s="119">
        <f t="shared" si="98"/>
        <v>0</v>
      </c>
      <c r="AP177" s="119">
        <f t="shared" si="99"/>
        <v>0</v>
      </c>
      <c r="AQ177" s="119">
        <f t="shared" si="100"/>
        <v>0</v>
      </c>
      <c r="AR177" s="119">
        <f t="shared" si="101"/>
        <v>0</v>
      </c>
      <c r="AS177" s="119">
        <f t="shared" si="102"/>
        <v>0</v>
      </c>
      <c r="AT177" s="119">
        <f t="shared" si="103"/>
        <v>0</v>
      </c>
      <c r="AU177" s="119">
        <f t="shared" si="104"/>
        <v>0</v>
      </c>
      <c r="AV177" s="119"/>
      <c r="AW177" s="119"/>
      <c r="AX177" s="119"/>
      <c r="AY177" s="119"/>
      <c r="AZ177" s="119"/>
      <c r="BA177" s="119"/>
      <c r="BB177" s="119"/>
      <c r="BC177" s="119"/>
      <c r="BD177" s="119"/>
      <c r="BE177" s="119"/>
      <c r="BF177" s="119"/>
      <c r="BG177" s="119"/>
      <c r="BH177" s="119"/>
      <c r="BI177" s="95"/>
      <c r="BJ177" s="95"/>
      <c r="BK177" s="95"/>
      <c r="BL177" s="95"/>
      <c r="BM177" s="95"/>
      <c r="BN177" s="95"/>
      <c r="BO177" s="95"/>
      <c r="BP177" s="95"/>
      <c r="BQ177" s="95"/>
      <c r="BR177" s="95"/>
      <c r="BS177" s="95"/>
      <c r="BT177" s="95"/>
      <c r="BU177" s="95"/>
      <c r="BV177" s="94"/>
      <c r="BW177" s="94"/>
      <c r="BX177" s="94"/>
      <c r="BY177" s="94"/>
      <c r="BZ177" s="94"/>
      <c r="CA177" s="94"/>
      <c r="CB177" s="94"/>
      <c r="CC177" s="94"/>
      <c r="CD177" s="94"/>
      <c r="CE177" s="94"/>
      <c r="CF177" s="94"/>
      <c r="CG177" s="94"/>
      <c r="CH177" s="94"/>
      <c r="CI177" s="94"/>
      <c r="CJ177" s="94"/>
      <c r="CK177" s="94"/>
      <c r="CL177" s="94"/>
      <c r="CM177" s="94"/>
      <c r="CN177" s="94"/>
      <c r="CO177" s="94"/>
      <c r="CP177" s="94"/>
      <c r="CQ177" s="94"/>
    </row>
    <row r="178" spans="4:95" s="81" customFormat="1" x14ac:dyDescent="0.3">
      <c r="D178" s="85"/>
      <c r="E178" s="82"/>
      <c r="F178" s="85"/>
      <c r="G178" s="82"/>
      <c r="H178" s="86"/>
      <c r="I178" s="82"/>
      <c r="J178" s="82"/>
      <c r="K178" s="82"/>
      <c r="L178" s="82"/>
      <c r="M178" s="82"/>
      <c r="N178" s="82"/>
      <c r="O178" s="82"/>
      <c r="P178" s="82"/>
      <c r="U178" s="94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5"/>
      <c r="AH178" s="95" t="str">
        <f t="shared" si="93"/>
        <v/>
      </c>
      <c r="AI178" s="95"/>
      <c r="AJ178" s="95"/>
      <c r="AK178" s="119">
        <f t="shared" si="94"/>
        <v>17.322080060017992</v>
      </c>
      <c r="AL178" s="119">
        <f t="shared" si="95"/>
        <v>0</v>
      </c>
      <c r="AM178" s="119">
        <f t="shared" si="96"/>
        <v>0</v>
      </c>
      <c r="AN178" s="119">
        <f t="shared" si="97"/>
        <v>0</v>
      </c>
      <c r="AO178" s="119">
        <f t="shared" si="98"/>
        <v>0</v>
      </c>
      <c r="AP178" s="119">
        <f t="shared" si="99"/>
        <v>0</v>
      </c>
      <c r="AQ178" s="119">
        <f t="shared" si="100"/>
        <v>0</v>
      </c>
      <c r="AR178" s="119">
        <f t="shared" si="101"/>
        <v>0</v>
      </c>
      <c r="AS178" s="119">
        <f t="shared" si="102"/>
        <v>0</v>
      </c>
      <c r="AT178" s="119">
        <f t="shared" si="103"/>
        <v>0</v>
      </c>
      <c r="AU178" s="119">
        <f t="shared" si="104"/>
        <v>0</v>
      </c>
      <c r="AV178" s="119"/>
      <c r="AW178" s="119"/>
      <c r="AX178" s="119"/>
      <c r="AY178" s="119"/>
      <c r="AZ178" s="119"/>
      <c r="BA178" s="119"/>
      <c r="BB178" s="119"/>
      <c r="BC178" s="119"/>
      <c r="BD178" s="119"/>
      <c r="BE178" s="119"/>
      <c r="BF178" s="119"/>
      <c r="BG178" s="119"/>
      <c r="BH178" s="119"/>
      <c r="BI178" s="95"/>
      <c r="BJ178" s="95"/>
      <c r="BK178" s="95"/>
      <c r="BL178" s="95"/>
      <c r="BM178" s="95"/>
      <c r="BN178" s="95"/>
      <c r="BO178" s="95"/>
      <c r="BP178" s="95"/>
      <c r="BQ178" s="95"/>
      <c r="BR178" s="95"/>
      <c r="BS178" s="95"/>
      <c r="BT178" s="95"/>
      <c r="BU178" s="95"/>
      <c r="BV178" s="94"/>
      <c r="BW178" s="94"/>
      <c r="BX178" s="94"/>
      <c r="BY178" s="94"/>
      <c r="BZ178" s="94"/>
      <c r="CA178" s="94"/>
      <c r="CB178" s="94"/>
      <c r="CC178" s="94"/>
      <c r="CD178" s="94"/>
      <c r="CE178" s="94"/>
      <c r="CF178" s="94"/>
      <c r="CG178" s="94"/>
      <c r="CH178" s="94"/>
      <c r="CI178" s="94"/>
      <c r="CJ178" s="94"/>
      <c r="CK178" s="94"/>
      <c r="CL178" s="94"/>
      <c r="CM178" s="94"/>
      <c r="CN178" s="94"/>
      <c r="CO178" s="94"/>
      <c r="CP178" s="94"/>
      <c r="CQ178" s="94"/>
    </row>
    <row r="179" spans="4:95" s="81" customFormat="1" ht="18" x14ac:dyDescent="0.3">
      <c r="D179" s="89"/>
      <c r="E179" s="82"/>
      <c r="F179" s="138"/>
      <c r="G179" s="138"/>
      <c r="H179" s="86"/>
      <c r="I179" s="82"/>
      <c r="J179" s="82"/>
      <c r="K179" s="82"/>
      <c r="L179" s="82"/>
      <c r="M179" s="82"/>
      <c r="N179" s="82"/>
      <c r="O179" s="82"/>
      <c r="P179" s="82"/>
      <c r="U179" s="94"/>
      <c r="V179" s="95"/>
      <c r="W179" s="95"/>
      <c r="X179" s="95"/>
      <c r="Y179" s="95"/>
      <c r="Z179" s="95"/>
      <c r="AA179" s="95"/>
      <c r="AB179" s="95"/>
      <c r="AC179" s="95"/>
      <c r="AD179" s="95"/>
      <c r="AE179" s="95"/>
      <c r="AF179" s="95"/>
      <c r="AG179" s="95"/>
      <c r="AH179" s="95" t="str">
        <f t="shared" si="93"/>
        <v/>
      </c>
      <c r="AI179" s="95"/>
      <c r="AJ179" s="95"/>
      <c r="AK179" s="119">
        <f t="shared" si="94"/>
        <v>28.651215756045936</v>
      </c>
      <c r="AL179" s="119">
        <f t="shared" si="95"/>
        <v>152.03083748818199</v>
      </c>
      <c r="AM179" s="119">
        <f t="shared" si="96"/>
        <v>0</v>
      </c>
      <c r="AN179" s="119">
        <f t="shared" si="97"/>
        <v>0</v>
      </c>
      <c r="AO179" s="119">
        <f t="shared" si="98"/>
        <v>0</v>
      </c>
      <c r="AP179" s="119">
        <f t="shared" si="99"/>
        <v>0</v>
      </c>
      <c r="AQ179" s="119">
        <f t="shared" si="100"/>
        <v>0</v>
      </c>
      <c r="AR179" s="119">
        <f t="shared" si="101"/>
        <v>0</v>
      </c>
      <c r="AS179" s="119">
        <f t="shared" si="102"/>
        <v>0</v>
      </c>
      <c r="AT179" s="119">
        <f t="shared" si="103"/>
        <v>0</v>
      </c>
      <c r="AU179" s="119">
        <f t="shared" si="104"/>
        <v>0</v>
      </c>
      <c r="AV179" s="119"/>
      <c r="AW179" s="119"/>
      <c r="AX179" s="119"/>
      <c r="AY179" s="119"/>
      <c r="AZ179" s="119"/>
      <c r="BA179" s="119"/>
      <c r="BB179" s="119"/>
      <c r="BC179" s="119"/>
      <c r="BD179" s="119"/>
      <c r="BE179" s="119"/>
      <c r="BF179" s="119"/>
      <c r="BG179" s="119"/>
      <c r="BH179" s="119"/>
      <c r="BI179" s="95"/>
      <c r="BJ179" s="95"/>
      <c r="BK179" s="95"/>
      <c r="BL179" s="95"/>
      <c r="BM179" s="95"/>
      <c r="BN179" s="95"/>
      <c r="BO179" s="95"/>
      <c r="BP179" s="95"/>
      <c r="BQ179" s="95"/>
      <c r="BR179" s="95"/>
      <c r="BS179" s="95"/>
      <c r="BT179" s="95"/>
      <c r="BU179" s="95"/>
      <c r="BV179" s="94"/>
      <c r="BW179" s="94"/>
      <c r="BX179" s="94"/>
      <c r="BY179" s="94"/>
      <c r="BZ179" s="94"/>
      <c r="CA179" s="94"/>
      <c r="CB179" s="94"/>
      <c r="CC179" s="94"/>
      <c r="CD179" s="94"/>
      <c r="CE179" s="94"/>
      <c r="CF179" s="94"/>
      <c r="CG179" s="94"/>
      <c r="CH179" s="94"/>
      <c r="CI179" s="94"/>
      <c r="CJ179" s="94"/>
      <c r="CK179" s="94"/>
      <c r="CL179" s="94"/>
      <c r="CM179" s="94"/>
      <c r="CN179" s="94"/>
      <c r="CO179" s="94"/>
      <c r="CP179" s="94"/>
      <c r="CQ179" s="94"/>
    </row>
    <row r="180" spans="4:95" s="81" customFormat="1" x14ac:dyDescent="0.3">
      <c r="D180" s="90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U180" s="94"/>
      <c r="V180" s="95"/>
      <c r="W180" s="95"/>
      <c r="X180" s="95"/>
      <c r="Y180" s="95"/>
      <c r="Z180" s="95"/>
      <c r="AA180" s="95"/>
      <c r="AB180" s="95"/>
      <c r="AC180" s="95"/>
      <c r="AD180" s="95"/>
      <c r="AE180" s="95"/>
      <c r="AF180" s="95"/>
      <c r="AG180" s="95"/>
      <c r="AH180" s="95" t="str">
        <f t="shared" si="93"/>
        <v/>
      </c>
      <c r="AI180" s="95"/>
      <c r="AJ180" s="95"/>
      <c r="AK180" s="119">
        <f t="shared" si="94"/>
        <v>1816.9599391433007</v>
      </c>
      <c r="AL180" s="119">
        <f t="shared" si="95"/>
        <v>2251.7719498918214</v>
      </c>
      <c r="AM180" s="119">
        <f t="shared" si="96"/>
        <v>358.24469962380562</v>
      </c>
      <c r="AN180" s="119">
        <f t="shared" si="97"/>
        <v>0</v>
      </c>
      <c r="AO180" s="119">
        <f t="shared" si="98"/>
        <v>0</v>
      </c>
      <c r="AP180" s="119">
        <f t="shared" si="99"/>
        <v>0</v>
      </c>
      <c r="AQ180" s="119">
        <f t="shared" si="100"/>
        <v>0</v>
      </c>
      <c r="AR180" s="119">
        <f t="shared" si="101"/>
        <v>0</v>
      </c>
      <c r="AS180" s="119">
        <f t="shared" si="102"/>
        <v>0</v>
      </c>
      <c r="AT180" s="119">
        <f t="shared" si="103"/>
        <v>0</v>
      </c>
      <c r="AU180" s="119">
        <f t="shared" si="104"/>
        <v>0</v>
      </c>
      <c r="AV180" s="119"/>
      <c r="AW180" s="119"/>
      <c r="AX180" s="119"/>
      <c r="AY180" s="119"/>
      <c r="AZ180" s="119"/>
      <c r="BA180" s="119"/>
      <c r="BB180" s="119"/>
      <c r="BC180" s="119"/>
      <c r="BD180" s="119"/>
      <c r="BE180" s="119"/>
      <c r="BF180" s="119"/>
      <c r="BG180" s="119"/>
      <c r="BH180" s="119"/>
      <c r="BI180" s="95"/>
      <c r="BJ180" s="95"/>
      <c r="BK180" s="95"/>
      <c r="BL180" s="95"/>
      <c r="BM180" s="95"/>
      <c r="BN180" s="95"/>
      <c r="BO180" s="95"/>
      <c r="BP180" s="95"/>
      <c r="BQ180" s="95"/>
      <c r="BR180" s="95"/>
      <c r="BS180" s="95"/>
      <c r="BT180" s="95"/>
      <c r="BU180" s="95"/>
      <c r="BV180" s="94"/>
      <c r="BW180" s="94"/>
      <c r="BX180" s="94"/>
      <c r="BY180" s="94"/>
      <c r="BZ180" s="94"/>
      <c r="CA180" s="94"/>
      <c r="CB180" s="94"/>
      <c r="CC180" s="94"/>
      <c r="CD180" s="94"/>
      <c r="CE180" s="94"/>
      <c r="CF180" s="94"/>
      <c r="CG180" s="94"/>
      <c r="CH180" s="94"/>
      <c r="CI180" s="94"/>
      <c r="CJ180" s="94"/>
      <c r="CK180" s="94"/>
      <c r="CL180" s="94"/>
      <c r="CM180" s="94"/>
      <c r="CN180" s="94"/>
      <c r="CO180" s="94"/>
      <c r="CP180" s="94"/>
      <c r="CQ180" s="94"/>
    </row>
    <row r="181" spans="4:95" s="81" customFormat="1" x14ac:dyDescent="0.3"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U181" s="94"/>
      <c r="V181" s="95"/>
      <c r="W181" s="95"/>
      <c r="X181" s="95"/>
      <c r="Y181" s="95"/>
      <c r="Z181" s="95"/>
      <c r="AA181" s="95"/>
      <c r="AB181" s="95"/>
      <c r="AC181" s="95"/>
      <c r="AD181" s="95"/>
      <c r="AE181" s="95"/>
      <c r="AF181" s="95"/>
      <c r="AG181" s="95"/>
      <c r="AH181" s="95" t="str">
        <f t="shared" si="93"/>
        <v/>
      </c>
      <c r="AI181" s="95"/>
      <c r="AJ181" s="95"/>
      <c r="AK181" s="119">
        <f t="shared" si="94"/>
        <v>6.018883303277093</v>
      </c>
      <c r="AL181" s="119">
        <f t="shared" si="95"/>
        <v>30.879970943505064</v>
      </c>
      <c r="AM181" s="119">
        <f t="shared" si="96"/>
        <v>1.8002836965402103</v>
      </c>
      <c r="AN181" s="119">
        <f t="shared" si="97"/>
        <v>624.99736072305893</v>
      </c>
      <c r="AO181" s="119">
        <f t="shared" si="98"/>
        <v>0</v>
      </c>
      <c r="AP181" s="119">
        <f t="shared" si="99"/>
        <v>0</v>
      </c>
      <c r="AQ181" s="119">
        <f t="shared" si="100"/>
        <v>0</v>
      </c>
      <c r="AR181" s="119">
        <f t="shared" si="101"/>
        <v>0</v>
      </c>
      <c r="AS181" s="119">
        <f t="shared" si="102"/>
        <v>0</v>
      </c>
      <c r="AT181" s="119">
        <f t="shared" si="103"/>
        <v>0</v>
      </c>
      <c r="AU181" s="119">
        <f t="shared" si="104"/>
        <v>0</v>
      </c>
      <c r="AV181" s="119"/>
      <c r="AW181" s="119"/>
      <c r="AX181" s="119"/>
      <c r="AY181" s="119"/>
      <c r="AZ181" s="119"/>
      <c r="BA181" s="119"/>
      <c r="BB181" s="119"/>
      <c r="BC181" s="119"/>
      <c r="BD181" s="119"/>
      <c r="BE181" s="119"/>
      <c r="BF181" s="119"/>
      <c r="BG181" s="119"/>
      <c r="BH181" s="119"/>
      <c r="BI181" s="95"/>
      <c r="BJ181" s="95"/>
      <c r="BK181" s="95"/>
      <c r="BL181" s="95"/>
      <c r="BM181" s="95"/>
      <c r="BN181" s="95"/>
      <c r="BO181" s="95"/>
      <c r="BP181" s="95"/>
      <c r="BQ181" s="95"/>
      <c r="BR181" s="95"/>
      <c r="BS181" s="95"/>
      <c r="BT181" s="95"/>
      <c r="BU181" s="95"/>
      <c r="BV181" s="94"/>
      <c r="BW181" s="94"/>
      <c r="BX181" s="94"/>
      <c r="BY181" s="94"/>
      <c r="BZ181" s="94"/>
      <c r="CA181" s="94"/>
      <c r="CB181" s="94"/>
      <c r="CC181" s="94"/>
      <c r="CD181" s="94"/>
      <c r="CE181" s="94"/>
      <c r="CF181" s="94"/>
      <c r="CG181" s="94"/>
      <c r="CH181" s="94"/>
      <c r="CI181" s="94"/>
      <c r="CJ181" s="94"/>
      <c r="CK181" s="94"/>
      <c r="CL181" s="94"/>
      <c r="CM181" s="94"/>
      <c r="CN181" s="94"/>
      <c r="CO181" s="94"/>
      <c r="CP181" s="94"/>
      <c r="CQ181" s="94"/>
    </row>
    <row r="182" spans="4:95" s="81" customFormat="1" x14ac:dyDescent="0.3"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U182" s="94"/>
      <c r="V182" s="95"/>
      <c r="W182" s="95"/>
      <c r="X182" s="95"/>
      <c r="Y182" s="95"/>
      <c r="Z182" s="95"/>
      <c r="AA182" s="95"/>
      <c r="AB182" s="95"/>
      <c r="AC182" s="95"/>
      <c r="AD182" s="95"/>
      <c r="AE182" s="95"/>
      <c r="AF182" s="95"/>
      <c r="AG182" s="95"/>
      <c r="AH182" s="95" t="str">
        <f t="shared" si="93"/>
        <v/>
      </c>
      <c r="AI182" s="95"/>
      <c r="AJ182" s="95"/>
      <c r="AK182" s="119">
        <f t="shared" si="94"/>
        <v>352.81580159305491</v>
      </c>
      <c r="AL182" s="119">
        <f t="shared" si="95"/>
        <v>162.54477936606074</v>
      </c>
      <c r="AM182" s="119">
        <f t="shared" si="96"/>
        <v>142.69511407984891</v>
      </c>
      <c r="AN182" s="119">
        <f t="shared" si="97"/>
        <v>256.02468100668688</v>
      </c>
      <c r="AO182" s="119">
        <f t="shared" si="98"/>
        <v>81.015064600342015</v>
      </c>
      <c r="AP182" s="119">
        <f t="shared" si="99"/>
        <v>0</v>
      </c>
      <c r="AQ182" s="119">
        <f t="shared" si="100"/>
        <v>0</v>
      </c>
      <c r="AR182" s="119">
        <f t="shared" si="101"/>
        <v>0</v>
      </c>
      <c r="AS182" s="119">
        <f t="shared" si="102"/>
        <v>0</v>
      </c>
      <c r="AT182" s="119">
        <f t="shared" si="103"/>
        <v>0</v>
      </c>
      <c r="AU182" s="119">
        <f t="shared" si="104"/>
        <v>0</v>
      </c>
      <c r="AV182" s="119"/>
      <c r="AW182" s="119"/>
      <c r="AX182" s="119"/>
      <c r="AY182" s="119"/>
      <c r="AZ182" s="119"/>
      <c r="BA182" s="119"/>
      <c r="BB182" s="119"/>
      <c r="BC182" s="119"/>
      <c r="BD182" s="119"/>
      <c r="BE182" s="119"/>
      <c r="BF182" s="119"/>
      <c r="BG182" s="119"/>
      <c r="BH182" s="119"/>
      <c r="BI182" s="95"/>
      <c r="BJ182" s="95"/>
      <c r="BK182" s="95"/>
      <c r="BL182" s="95"/>
      <c r="BM182" s="95"/>
      <c r="BN182" s="95"/>
      <c r="BO182" s="95"/>
      <c r="BP182" s="95"/>
      <c r="BQ182" s="95"/>
      <c r="BR182" s="95"/>
      <c r="BS182" s="95"/>
      <c r="BT182" s="95"/>
      <c r="BU182" s="95"/>
      <c r="BV182" s="94"/>
      <c r="BW182" s="94"/>
      <c r="BX182" s="94"/>
      <c r="BY182" s="94"/>
      <c r="BZ182" s="94"/>
      <c r="CA182" s="94"/>
      <c r="CB182" s="94"/>
      <c r="CC182" s="94"/>
      <c r="CD182" s="94"/>
      <c r="CE182" s="94"/>
      <c r="CF182" s="94"/>
      <c r="CG182" s="94"/>
      <c r="CH182" s="94"/>
      <c r="CI182" s="94"/>
      <c r="CJ182" s="94"/>
      <c r="CK182" s="94"/>
      <c r="CL182" s="94"/>
      <c r="CM182" s="94"/>
      <c r="CN182" s="94"/>
      <c r="CO182" s="94"/>
      <c r="CP182" s="94"/>
      <c r="CQ182" s="94"/>
    </row>
    <row r="183" spans="4:95" s="81" customFormat="1" x14ac:dyDescent="0.3">
      <c r="D183" s="91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U183" s="94"/>
      <c r="V183" s="95"/>
      <c r="W183" s="95"/>
      <c r="X183" s="95"/>
      <c r="Y183" s="95"/>
      <c r="Z183" s="95"/>
      <c r="AA183" s="95"/>
      <c r="AB183" s="95"/>
      <c r="AC183" s="95"/>
      <c r="AD183" s="95"/>
      <c r="AE183" s="95"/>
      <c r="AF183" s="95"/>
      <c r="AG183" s="95"/>
      <c r="AH183" s="95" t="str">
        <f t="shared" si="93"/>
        <v/>
      </c>
      <c r="AI183" s="95"/>
      <c r="AJ183" s="95"/>
      <c r="AK183" s="119">
        <f t="shared" si="94"/>
        <v>1.1085596271298379</v>
      </c>
      <c r="AL183" s="119">
        <f t="shared" si="95"/>
        <v>1.4059883772386876</v>
      </c>
      <c r="AM183" s="119">
        <f t="shared" si="96"/>
        <v>80.998170877534392</v>
      </c>
      <c r="AN183" s="119">
        <f t="shared" si="97"/>
        <v>2269.6270935607326</v>
      </c>
      <c r="AO183" s="119">
        <f t="shared" si="98"/>
        <v>14.864219524090741</v>
      </c>
      <c r="AP183" s="119">
        <f t="shared" si="99"/>
        <v>284.79284809417595</v>
      </c>
      <c r="AQ183" s="119">
        <f t="shared" si="100"/>
        <v>0</v>
      </c>
      <c r="AR183" s="119">
        <f t="shared" si="101"/>
        <v>0</v>
      </c>
      <c r="AS183" s="119">
        <f t="shared" si="102"/>
        <v>0</v>
      </c>
      <c r="AT183" s="119">
        <f t="shared" si="103"/>
        <v>0</v>
      </c>
      <c r="AU183" s="119">
        <f t="shared" si="104"/>
        <v>0</v>
      </c>
      <c r="AV183" s="119"/>
      <c r="AW183" s="119"/>
      <c r="AX183" s="119"/>
      <c r="AY183" s="119"/>
      <c r="AZ183" s="119"/>
      <c r="BA183" s="119"/>
      <c r="BB183" s="119"/>
      <c r="BC183" s="119"/>
      <c r="BD183" s="119"/>
      <c r="BE183" s="119"/>
      <c r="BF183" s="119"/>
      <c r="BG183" s="119"/>
      <c r="BH183" s="119"/>
      <c r="BI183" s="95"/>
      <c r="BJ183" s="95"/>
      <c r="BK183" s="95"/>
      <c r="BL183" s="95"/>
      <c r="BM183" s="95"/>
      <c r="BN183" s="95"/>
      <c r="BO183" s="95"/>
      <c r="BP183" s="95"/>
      <c r="BQ183" s="95"/>
      <c r="BR183" s="95"/>
      <c r="BS183" s="95"/>
      <c r="BT183" s="95"/>
      <c r="BU183" s="95"/>
      <c r="BV183" s="94"/>
      <c r="BW183" s="94"/>
      <c r="BX183" s="94"/>
      <c r="BY183" s="94"/>
      <c r="BZ183" s="94"/>
      <c r="CA183" s="94"/>
      <c r="CB183" s="94"/>
      <c r="CC183" s="94"/>
      <c r="CD183" s="94"/>
      <c r="CE183" s="94"/>
      <c r="CF183" s="94"/>
      <c r="CG183" s="94"/>
      <c r="CH183" s="94"/>
      <c r="CI183" s="94"/>
      <c r="CJ183" s="94"/>
      <c r="CK183" s="94"/>
      <c r="CL183" s="94"/>
      <c r="CM183" s="94"/>
      <c r="CN183" s="94"/>
      <c r="CO183" s="94"/>
      <c r="CP183" s="94"/>
      <c r="CQ183" s="94"/>
    </row>
    <row r="184" spans="4:95" s="81" customFormat="1" x14ac:dyDescent="0.3"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U184" s="94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5" t="str">
        <f t="shared" si="93"/>
        <v/>
      </c>
      <c r="AI184" s="95"/>
      <c r="AJ184" s="95"/>
      <c r="AK184" s="119">
        <f t="shared" si="94"/>
        <v>2467.0558197517867</v>
      </c>
      <c r="AL184" s="119">
        <f t="shared" si="95"/>
        <v>2400.9095684103877</v>
      </c>
      <c r="AM184" s="119">
        <f t="shared" si="96"/>
        <v>674.58083713569249</v>
      </c>
      <c r="AN184" s="119">
        <f t="shared" si="97"/>
        <v>3.9690879030602937</v>
      </c>
      <c r="AO184" s="119">
        <f t="shared" si="98"/>
        <v>902.71285806360333</v>
      </c>
      <c r="AP184" s="119">
        <f t="shared" si="99"/>
        <v>177.73599837802522</v>
      </c>
      <c r="AQ184" s="119">
        <f t="shared" si="100"/>
        <v>2730.8854970072393</v>
      </c>
      <c r="AR184" s="119">
        <f t="shared" si="101"/>
        <v>0</v>
      </c>
      <c r="AS184" s="119">
        <f t="shared" si="102"/>
        <v>0</v>
      </c>
      <c r="AT184" s="119">
        <f t="shared" si="103"/>
        <v>0</v>
      </c>
      <c r="AU184" s="119">
        <f t="shared" si="104"/>
        <v>0</v>
      </c>
      <c r="AV184" s="119"/>
      <c r="AW184" s="119"/>
      <c r="AX184" s="119"/>
      <c r="AY184" s="119"/>
      <c r="AZ184" s="119"/>
      <c r="BA184" s="119"/>
      <c r="BB184" s="119"/>
      <c r="BC184" s="119"/>
      <c r="BD184" s="119"/>
      <c r="BE184" s="119"/>
      <c r="BF184" s="119"/>
      <c r="BG184" s="119"/>
      <c r="BH184" s="119"/>
      <c r="BI184" s="95"/>
      <c r="BJ184" s="95"/>
      <c r="BK184" s="95"/>
      <c r="BL184" s="95"/>
      <c r="BM184" s="95"/>
      <c r="BN184" s="95"/>
      <c r="BO184" s="95"/>
      <c r="BP184" s="95"/>
      <c r="BQ184" s="95"/>
      <c r="BR184" s="95"/>
      <c r="BS184" s="95"/>
      <c r="BT184" s="95"/>
      <c r="BU184" s="95"/>
      <c r="BV184" s="94"/>
      <c r="BW184" s="94"/>
      <c r="BX184" s="94"/>
      <c r="BY184" s="94"/>
      <c r="BZ184" s="94"/>
      <c r="CA184" s="94"/>
      <c r="CB184" s="94"/>
      <c r="CC184" s="94"/>
      <c r="CD184" s="94"/>
      <c r="CE184" s="94"/>
      <c r="CF184" s="94"/>
      <c r="CG184" s="94"/>
      <c r="CH184" s="94"/>
      <c r="CI184" s="94"/>
      <c r="CJ184" s="94"/>
      <c r="CK184" s="94"/>
      <c r="CL184" s="94"/>
      <c r="CM184" s="94"/>
      <c r="CN184" s="94"/>
      <c r="CO184" s="94"/>
      <c r="CP184" s="94"/>
      <c r="CQ184" s="94"/>
    </row>
    <row r="185" spans="4:95" s="81" customFormat="1" x14ac:dyDescent="0.3"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U185" s="94"/>
      <c r="V185" s="95"/>
      <c r="W185" s="95"/>
      <c r="X185" s="95"/>
      <c r="Y185" s="95"/>
      <c r="Z185" s="95"/>
      <c r="AA185" s="95"/>
      <c r="AB185" s="95"/>
      <c r="AC185" s="95"/>
      <c r="AD185" s="95"/>
      <c r="AE185" s="95"/>
      <c r="AF185" s="95"/>
      <c r="AG185" s="95"/>
      <c r="AH185" s="95" t="str">
        <f t="shared" si="93"/>
        <v/>
      </c>
      <c r="AI185" s="95"/>
      <c r="AJ185" s="95"/>
      <c r="AK185" s="119">
        <f t="shared" si="94"/>
        <v>80.990541884921882</v>
      </c>
      <c r="AL185" s="119">
        <f t="shared" si="95"/>
        <v>0.89221822373849458</v>
      </c>
      <c r="AM185" s="119">
        <f t="shared" si="96"/>
        <v>312.11589165237399</v>
      </c>
      <c r="AN185" s="119">
        <f t="shared" si="97"/>
        <v>2518.5581992572274</v>
      </c>
      <c r="AO185" s="119">
        <f t="shared" si="98"/>
        <v>87.005737562214421</v>
      </c>
      <c r="AP185" s="119">
        <f t="shared" si="99"/>
        <v>132.42280673729761</v>
      </c>
      <c r="AQ185" s="119">
        <f t="shared" si="100"/>
        <v>17.995749974826349</v>
      </c>
      <c r="AR185" s="119">
        <f t="shared" si="101"/>
        <v>2401.4663198819358</v>
      </c>
      <c r="AS185" s="119">
        <f t="shared" si="102"/>
        <v>0</v>
      </c>
      <c r="AT185" s="119">
        <f t="shared" si="103"/>
        <v>0</v>
      </c>
      <c r="AU185" s="119">
        <f t="shared" si="104"/>
        <v>0</v>
      </c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95"/>
      <c r="BJ185" s="95"/>
      <c r="BK185" s="95"/>
      <c r="BL185" s="95"/>
      <c r="BM185" s="95"/>
      <c r="BN185" s="95"/>
      <c r="BO185" s="95"/>
      <c r="BP185" s="95"/>
      <c r="BQ185" s="95"/>
      <c r="BR185" s="95"/>
      <c r="BS185" s="95"/>
      <c r="BT185" s="95"/>
      <c r="BU185" s="95"/>
      <c r="BV185" s="94"/>
      <c r="BW185" s="94"/>
      <c r="BX185" s="94"/>
      <c r="BY185" s="94"/>
      <c r="BZ185" s="94"/>
      <c r="CA185" s="94"/>
      <c r="CB185" s="94"/>
      <c r="CC185" s="94"/>
      <c r="CD185" s="94"/>
      <c r="CE185" s="94"/>
      <c r="CF185" s="94"/>
      <c r="CG185" s="94"/>
      <c r="CH185" s="94"/>
      <c r="CI185" s="94"/>
      <c r="CJ185" s="94"/>
      <c r="CK185" s="94"/>
      <c r="CL185" s="94"/>
      <c r="CM185" s="94"/>
      <c r="CN185" s="94"/>
      <c r="CO185" s="94"/>
      <c r="CP185" s="94"/>
      <c r="CQ185" s="94"/>
    </row>
    <row r="186" spans="4:95" s="81" customFormat="1" x14ac:dyDescent="0.3"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U186" s="94"/>
      <c r="V186" s="95"/>
      <c r="W186" s="95"/>
      <c r="X186" s="95"/>
      <c r="Y186" s="95"/>
      <c r="Z186" s="95"/>
      <c r="AA186" s="95"/>
      <c r="AB186" s="95"/>
      <c r="AC186" s="95"/>
      <c r="AD186" s="95"/>
      <c r="AE186" s="95"/>
      <c r="AF186" s="95"/>
      <c r="AG186" s="95"/>
      <c r="AH186" s="95" t="str">
        <f t="shared" si="93"/>
        <v/>
      </c>
      <c r="AI186" s="95"/>
      <c r="AJ186" s="95"/>
      <c r="AK186" s="119">
        <f t="shared" si="94"/>
        <v>923.72369267978706</v>
      </c>
      <c r="AL186" s="119">
        <f t="shared" si="95"/>
        <v>677.85007792819749</v>
      </c>
      <c r="AM186" s="119">
        <f t="shared" si="96"/>
        <v>258.9629000534926</v>
      </c>
      <c r="AN186" s="119">
        <f t="shared" si="97"/>
        <v>50.35406547785972</v>
      </c>
      <c r="AO186" s="119">
        <f t="shared" si="98"/>
        <v>256.00416229776545</v>
      </c>
      <c r="AP186" s="119">
        <f t="shared" si="99"/>
        <v>6.7935536159913381</v>
      </c>
      <c r="AQ186" s="119">
        <f t="shared" si="100"/>
        <v>910.08410684097066</v>
      </c>
      <c r="AR186" s="119">
        <f t="shared" si="101"/>
        <v>17.817521624752615</v>
      </c>
      <c r="AS186" s="119">
        <f t="shared" si="102"/>
        <v>625.00062211546344</v>
      </c>
      <c r="AT186" s="119">
        <f t="shared" si="103"/>
        <v>0</v>
      </c>
      <c r="AU186" s="119">
        <f t="shared" si="104"/>
        <v>0</v>
      </c>
      <c r="AV186" s="119"/>
      <c r="AW186" s="119"/>
      <c r="AX186" s="119"/>
      <c r="AY186" s="119"/>
      <c r="AZ186" s="119"/>
      <c r="BA186" s="119"/>
      <c r="BB186" s="119"/>
      <c r="BC186" s="119"/>
      <c r="BD186" s="119"/>
      <c r="BE186" s="119"/>
      <c r="BF186" s="119"/>
      <c r="BG186" s="119"/>
      <c r="BH186" s="119"/>
      <c r="BI186" s="95"/>
      <c r="BJ186" s="95"/>
      <c r="BK186" s="95"/>
      <c r="BL186" s="95"/>
      <c r="BM186" s="95"/>
      <c r="BN186" s="95"/>
      <c r="BO186" s="95"/>
      <c r="BP186" s="95"/>
      <c r="BQ186" s="95"/>
      <c r="BR186" s="95"/>
      <c r="BS186" s="95"/>
      <c r="BT186" s="95"/>
      <c r="BU186" s="95"/>
      <c r="BV186" s="94"/>
      <c r="BW186" s="94"/>
      <c r="BX186" s="94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4"/>
      <c r="CL186" s="94"/>
      <c r="CM186" s="94"/>
      <c r="CN186" s="94"/>
      <c r="CO186" s="94"/>
      <c r="CP186" s="94"/>
      <c r="CQ186" s="94"/>
    </row>
    <row r="187" spans="4:95" s="81" customFormat="1" x14ac:dyDescent="0.3"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U187" s="94"/>
      <c r="V187" s="95"/>
      <c r="W187" s="95"/>
      <c r="X187" s="95"/>
      <c r="Y187" s="95"/>
      <c r="Z187" s="95"/>
      <c r="AA187" s="95"/>
      <c r="AB187" s="95"/>
      <c r="AC187" s="95"/>
      <c r="AD187" s="95"/>
      <c r="AE187" s="95"/>
      <c r="AF187" s="95"/>
      <c r="AG187" s="95"/>
      <c r="AH187" s="95"/>
      <c r="AI187" s="95"/>
      <c r="AJ187" s="95"/>
      <c r="AK187" s="119"/>
      <c r="AL187" s="119"/>
      <c r="AM187" s="119"/>
      <c r="AN187" s="119"/>
      <c r="AO187" s="119"/>
      <c r="AP187" s="119"/>
      <c r="AQ187" s="119"/>
      <c r="AR187" s="119"/>
      <c r="AS187" s="119"/>
      <c r="AT187" s="119"/>
      <c r="AU187" s="119"/>
      <c r="AV187" s="119"/>
      <c r="AW187" s="119"/>
      <c r="AX187" s="119"/>
      <c r="AY187" s="119"/>
      <c r="AZ187" s="119"/>
      <c r="BA187" s="119"/>
      <c r="BB187" s="119"/>
      <c r="BC187" s="119"/>
      <c r="BD187" s="119"/>
      <c r="BE187" s="119"/>
      <c r="BF187" s="119"/>
      <c r="BG187" s="119"/>
      <c r="BH187" s="119"/>
      <c r="BI187" s="95"/>
      <c r="BJ187" s="95"/>
      <c r="BK187" s="95"/>
      <c r="BL187" s="95"/>
      <c r="BM187" s="95"/>
      <c r="BN187" s="95"/>
      <c r="BO187" s="95"/>
      <c r="BP187" s="95"/>
      <c r="BQ187" s="95"/>
      <c r="BR187" s="95"/>
      <c r="BS187" s="95"/>
      <c r="BT187" s="95"/>
      <c r="BU187" s="95"/>
      <c r="BV187" s="94"/>
      <c r="BW187" s="94"/>
      <c r="BX187" s="94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4"/>
      <c r="CL187" s="94"/>
      <c r="CM187" s="94"/>
      <c r="CN187" s="94"/>
      <c r="CO187" s="94"/>
      <c r="CP187" s="94"/>
      <c r="CQ187" s="94"/>
    </row>
    <row r="188" spans="4:95" s="81" customFormat="1" x14ac:dyDescent="0.3"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U188" s="94"/>
      <c r="V188" s="95"/>
      <c r="W188" s="95"/>
      <c r="X188" s="95"/>
      <c r="Y188" s="95"/>
      <c r="Z188" s="95"/>
      <c r="AA188" s="95"/>
      <c r="AB188" s="95"/>
      <c r="AC188" s="95"/>
      <c r="AD188" s="95"/>
      <c r="AE188" s="95"/>
      <c r="AF188" s="95"/>
      <c r="AG188" s="95"/>
      <c r="AH188" s="95"/>
      <c r="AI188" s="95"/>
      <c r="AJ188" s="95"/>
      <c r="AK188" s="119"/>
      <c r="AL188" s="119"/>
      <c r="AM188" s="119"/>
      <c r="AN188" s="119"/>
      <c r="AO188" s="119"/>
      <c r="AP188" s="119"/>
      <c r="AQ188" s="119"/>
      <c r="AR188" s="119"/>
      <c r="AS188" s="119"/>
      <c r="AT188" s="119"/>
      <c r="AU188" s="119"/>
      <c r="AV188" s="119"/>
      <c r="AW188" s="119"/>
      <c r="AX188" s="119"/>
      <c r="AY188" s="119"/>
      <c r="AZ188" s="119"/>
      <c r="BA188" s="119"/>
      <c r="BB188" s="119"/>
      <c r="BC188" s="119"/>
      <c r="BD188" s="119"/>
      <c r="BE188" s="119"/>
      <c r="BF188" s="119"/>
      <c r="BG188" s="119"/>
      <c r="BH188" s="119"/>
      <c r="BI188" s="95"/>
      <c r="BJ188" s="95"/>
      <c r="BK188" s="95"/>
      <c r="BL188" s="95"/>
      <c r="BM188" s="95"/>
      <c r="BN188" s="95"/>
      <c r="BO188" s="95"/>
      <c r="BP188" s="95"/>
      <c r="BQ188" s="95"/>
      <c r="BR188" s="95"/>
      <c r="BS188" s="95"/>
      <c r="BT188" s="95"/>
      <c r="BU188" s="95"/>
      <c r="BV188" s="94"/>
      <c r="BW188" s="94"/>
      <c r="BX188" s="94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4"/>
      <c r="CL188" s="94"/>
      <c r="CM188" s="94"/>
      <c r="CN188" s="94"/>
      <c r="CO188" s="94"/>
      <c r="CP188" s="94"/>
      <c r="CQ188" s="94"/>
    </row>
    <row r="189" spans="4:95" s="81" customFormat="1" x14ac:dyDescent="0.3"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U189" s="94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5"/>
      <c r="AH189" s="95"/>
      <c r="AI189" s="95"/>
      <c r="AJ189" s="95"/>
      <c r="AK189" s="119"/>
      <c r="AL189" s="119"/>
      <c r="AM189" s="119"/>
      <c r="AN189" s="119"/>
      <c r="AO189" s="119"/>
      <c r="AP189" s="119"/>
      <c r="AQ189" s="119"/>
      <c r="AR189" s="119"/>
      <c r="AS189" s="119"/>
      <c r="AT189" s="119"/>
      <c r="AU189" s="119"/>
      <c r="AV189" s="119"/>
      <c r="AW189" s="119"/>
      <c r="AX189" s="119"/>
      <c r="AY189" s="119"/>
      <c r="AZ189" s="119"/>
      <c r="BA189" s="119"/>
      <c r="BB189" s="119"/>
      <c r="BC189" s="119"/>
      <c r="BD189" s="119"/>
      <c r="BE189" s="119"/>
      <c r="BF189" s="119"/>
      <c r="BG189" s="119"/>
      <c r="BH189" s="119"/>
      <c r="BI189" s="95"/>
      <c r="BJ189" s="95"/>
      <c r="BK189" s="95"/>
      <c r="BL189" s="95"/>
      <c r="BM189" s="95"/>
      <c r="BN189" s="95"/>
      <c r="BO189" s="95"/>
      <c r="BP189" s="95"/>
      <c r="BQ189" s="95"/>
      <c r="BR189" s="95"/>
      <c r="BS189" s="95"/>
      <c r="BT189" s="95"/>
      <c r="BU189" s="95"/>
      <c r="BV189" s="94"/>
      <c r="BW189" s="94"/>
      <c r="BX189" s="94"/>
      <c r="BY189" s="94"/>
      <c r="BZ189" s="94"/>
      <c r="CA189" s="94"/>
      <c r="CB189" s="94"/>
      <c r="CC189" s="94"/>
      <c r="CD189" s="94"/>
      <c r="CE189" s="94"/>
      <c r="CF189" s="94"/>
      <c r="CG189" s="94"/>
      <c r="CH189" s="94"/>
      <c r="CI189" s="94"/>
      <c r="CJ189" s="94"/>
      <c r="CK189" s="94"/>
      <c r="CL189" s="94"/>
      <c r="CM189" s="94"/>
      <c r="CN189" s="94"/>
      <c r="CO189" s="94"/>
      <c r="CP189" s="94"/>
      <c r="CQ189" s="94"/>
    </row>
    <row r="190" spans="4:95" s="81" customFormat="1" x14ac:dyDescent="0.3"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U190" s="94"/>
      <c r="V190" s="95"/>
      <c r="W190" s="95"/>
      <c r="X190" s="95"/>
      <c r="Y190" s="95"/>
      <c r="Z190" s="95"/>
      <c r="AA190" s="95"/>
      <c r="AB190" s="95"/>
      <c r="AC190" s="95"/>
      <c r="AD190" s="95"/>
      <c r="AE190" s="95"/>
      <c r="AF190" s="95"/>
      <c r="AG190" s="95"/>
      <c r="AH190" s="95"/>
      <c r="AI190" s="95"/>
      <c r="AJ190" s="95"/>
      <c r="AK190" s="119"/>
      <c r="AL190" s="119"/>
      <c r="AM190" s="119"/>
      <c r="AN190" s="119"/>
      <c r="AO190" s="119"/>
      <c r="AP190" s="119"/>
      <c r="AQ190" s="119"/>
      <c r="AR190" s="119"/>
      <c r="AS190" s="119"/>
      <c r="AT190" s="119"/>
      <c r="AU190" s="119"/>
      <c r="AV190" s="119"/>
      <c r="AW190" s="119"/>
      <c r="AX190" s="119"/>
      <c r="AY190" s="119"/>
      <c r="AZ190" s="119"/>
      <c r="BA190" s="119"/>
      <c r="BB190" s="119"/>
      <c r="BC190" s="119"/>
      <c r="BD190" s="119"/>
      <c r="BE190" s="119"/>
      <c r="BF190" s="119"/>
      <c r="BG190" s="119"/>
      <c r="BH190" s="119"/>
      <c r="BI190" s="95"/>
      <c r="BJ190" s="95"/>
      <c r="BK190" s="95"/>
      <c r="BL190" s="95"/>
      <c r="BM190" s="95"/>
      <c r="BN190" s="95"/>
      <c r="BO190" s="95"/>
      <c r="BP190" s="95"/>
      <c r="BQ190" s="95"/>
      <c r="BR190" s="95"/>
      <c r="BS190" s="95"/>
      <c r="BT190" s="95"/>
      <c r="BU190" s="95"/>
      <c r="BV190" s="94"/>
      <c r="BW190" s="94"/>
      <c r="BX190" s="94"/>
      <c r="BY190" s="94"/>
      <c r="BZ190" s="94"/>
      <c r="CA190" s="94"/>
      <c r="CB190" s="94"/>
      <c r="CC190" s="94"/>
      <c r="CD190" s="94"/>
      <c r="CE190" s="94"/>
      <c r="CF190" s="94"/>
      <c r="CG190" s="94"/>
      <c r="CH190" s="94"/>
      <c r="CI190" s="94"/>
      <c r="CJ190" s="94"/>
      <c r="CK190" s="94"/>
      <c r="CL190" s="94"/>
      <c r="CM190" s="94"/>
      <c r="CN190" s="94"/>
      <c r="CO190" s="94"/>
      <c r="CP190" s="94"/>
      <c r="CQ190" s="94"/>
    </row>
    <row r="191" spans="4:95" s="81" customFormat="1" x14ac:dyDescent="0.3"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U191" s="94"/>
      <c r="V191" s="95"/>
      <c r="W191" s="95"/>
      <c r="X191" s="95"/>
      <c r="Y191" s="95"/>
      <c r="Z191" s="95"/>
      <c r="AA191" s="95"/>
      <c r="AB191" s="95"/>
      <c r="AC191" s="95"/>
      <c r="AD191" s="95"/>
      <c r="AE191" s="95"/>
      <c r="AF191" s="95"/>
      <c r="AG191" s="95"/>
      <c r="AH191" s="95"/>
      <c r="AI191" s="95"/>
      <c r="AJ191" s="95"/>
      <c r="AK191" s="119"/>
      <c r="AL191" s="119"/>
      <c r="AM191" s="119"/>
      <c r="AN191" s="119"/>
      <c r="AO191" s="119"/>
      <c r="AP191" s="119"/>
      <c r="AQ191" s="119"/>
      <c r="AR191" s="119"/>
      <c r="AS191" s="119"/>
      <c r="AT191" s="119"/>
      <c r="AU191" s="119"/>
      <c r="AV191" s="119"/>
      <c r="AW191" s="119"/>
      <c r="AX191" s="119"/>
      <c r="AY191" s="119"/>
      <c r="AZ191" s="119"/>
      <c r="BA191" s="119"/>
      <c r="BB191" s="119"/>
      <c r="BC191" s="119"/>
      <c r="BD191" s="119"/>
      <c r="BE191" s="119"/>
      <c r="BF191" s="119"/>
      <c r="BG191" s="119"/>
      <c r="BH191" s="119"/>
      <c r="BI191" s="95"/>
      <c r="BJ191" s="95"/>
      <c r="BK191" s="95"/>
      <c r="BL191" s="95"/>
      <c r="BM191" s="95"/>
      <c r="BN191" s="95"/>
      <c r="BO191" s="95"/>
      <c r="BP191" s="95"/>
      <c r="BQ191" s="95"/>
      <c r="BR191" s="95"/>
      <c r="BS191" s="95"/>
      <c r="BT191" s="95"/>
      <c r="BU191" s="95"/>
      <c r="BV191" s="94"/>
      <c r="BW191" s="94"/>
      <c r="BX191" s="94"/>
      <c r="BY191" s="94"/>
      <c r="BZ191" s="94"/>
      <c r="CA191" s="94"/>
      <c r="CB191" s="94"/>
      <c r="CC191" s="94"/>
      <c r="CD191" s="94"/>
      <c r="CE191" s="94"/>
      <c r="CF191" s="94"/>
      <c r="CG191" s="94"/>
      <c r="CH191" s="94"/>
      <c r="CI191" s="94"/>
      <c r="CJ191" s="94"/>
      <c r="CK191" s="94"/>
      <c r="CL191" s="94"/>
      <c r="CM191" s="94"/>
      <c r="CN191" s="94"/>
      <c r="CO191" s="94"/>
      <c r="CP191" s="94"/>
      <c r="CQ191" s="94"/>
    </row>
    <row r="192" spans="4:95" s="81" customFormat="1" x14ac:dyDescent="0.3"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U192" s="94"/>
      <c r="V192" s="95"/>
      <c r="W192" s="95"/>
      <c r="X192" s="95"/>
      <c r="Y192" s="95"/>
      <c r="Z192" s="95"/>
      <c r="AA192" s="95"/>
      <c r="AB192" s="95"/>
      <c r="AC192" s="95"/>
      <c r="AD192" s="95"/>
      <c r="AE192" s="95"/>
      <c r="AF192" s="95"/>
      <c r="AG192" s="95"/>
      <c r="AH192" s="95"/>
      <c r="AI192" s="95"/>
      <c r="AJ192" s="95"/>
      <c r="AK192" s="119"/>
      <c r="AL192" s="119"/>
      <c r="AM192" s="119"/>
      <c r="AN192" s="119"/>
      <c r="AO192" s="119"/>
      <c r="AP192" s="119"/>
      <c r="AQ192" s="119"/>
      <c r="AR192" s="119"/>
      <c r="AS192" s="119"/>
      <c r="AT192" s="119"/>
      <c r="AU192" s="119"/>
      <c r="AV192" s="119"/>
      <c r="AW192" s="119"/>
      <c r="AX192" s="119"/>
      <c r="AY192" s="119"/>
      <c r="AZ192" s="119"/>
      <c r="BA192" s="119"/>
      <c r="BB192" s="119"/>
      <c r="BC192" s="119"/>
      <c r="BD192" s="119"/>
      <c r="BE192" s="119"/>
      <c r="BF192" s="119"/>
      <c r="BG192" s="119"/>
      <c r="BH192" s="119"/>
      <c r="BI192" s="95"/>
      <c r="BJ192" s="95"/>
      <c r="BK192" s="95"/>
      <c r="BL192" s="95"/>
      <c r="BM192" s="95"/>
      <c r="BN192" s="95"/>
      <c r="BO192" s="95"/>
      <c r="BP192" s="95"/>
      <c r="BQ192" s="95"/>
      <c r="BR192" s="95"/>
      <c r="BS192" s="95"/>
      <c r="BT192" s="95"/>
      <c r="BU192" s="95"/>
      <c r="BV192" s="94"/>
      <c r="BW192" s="94"/>
      <c r="BX192" s="94"/>
      <c r="BY192" s="94"/>
      <c r="BZ192" s="94"/>
      <c r="CA192" s="94"/>
      <c r="CB192" s="94"/>
      <c r="CC192" s="94"/>
      <c r="CD192" s="94"/>
      <c r="CE192" s="94"/>
      <c r="CF192" s="94"/>
      <c r="CG192" s="94"/>
      <c r="CH192" s="94"/>
      <c r="CI192" s="94"/>
      <c r="CJ192" s="94"/>
      <c r="CK192" s="94"/>
      <c r="CL192" s="94"/>
      <c r="CM192" s="94"/>
      <c r="CN192" s="94"/>
      <c r="CO192" s="94"/>
      <c r="CP192" s="94"/>
      <c r="CQ192" s="94"/>
    </row>
    <row r="193" spans="4:95" s="81" customFormat="1" x14ac:dyDescent="0.3"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U193" s="94"/>
      <c r="V193" s="95"/>
      <c r="W193" s="95"/>
      <c r="X193" s="95"/>
      <c r="Y193" s="95"/>
      <c r="Z193" s="95"/>
      <c r="AA193" s="95"/>
      <c r="AB193" s="95"/>
      <c r="AC193" s="95"/>
      <c r="AD193" s="95"/>
      <c r="AE193" s="95"/>
      <c r="AF193" s="95"/>
      <c r="AG193" s="95"/>
      <c r="AH193" s="95"/>
      <c r="AI193" s="95"/>
      <c r="AJ193" s="95"/>
      <c r="AK193" s="119"/>
      <c r="AL193" s="119"/>
      <c r="AM193" s="119"/>
      <c r="AN193" s="119"/>
      <c r="AO193" s="119"/>
      <c r="AP193" s="119"/>
      <c r="AQ193" s="119"/>
      <c r="AR193" s="119"/>
      <c r="AS193" s="119"/>
      <c r="AT193" s="119"/>
      <c r="AU193" s="119"/>
      <c r="AV193" s="119"/>
      <c r="AW193" s="119"/>
      <c r="AX193" s="119"/>
      <c r="AY193" s="119"/>
      <c r="AZ193" s="119"/>
      <c r="BA193" s="119"/>
      <c r="BB193" s="119"/>
      <c r="BC193" s="119"/>
      <c r="BD193" s="119"/>
      <c r="BE193" s="119"/>
      <c r="BF193" s="119"/>
      <c r="BG193" s="119"/>
      <c r="BH193" s="119"/>
      <c r="BI193" s="95"/>
      <c r="BJ193" s="95"/>
      <c r="BK193" s="95"/>
      <c r="BL193" s="95"/>
      <c r="BM193" s="95"/>
      <c r="BN193" s="95"/>
      <c r="BO193" s="95"/>
      <c r="BP193" s="95"/>
      <c r="BQ193" s="95"/>
      <c r="BR193" s="95"/>
      <c r="BS193" s="95"/>
      <c r="BT193" s="95"/>
      <c r="BU193" s="95"/>
      <c r="BV193" s="94"/>
      <c r="BW193" s="94"/>
      <c r="BX193" s="94"/>
      <c r="BY193" s="94"/>
      <c r="BZ193" s="94"/>
      <c r="CA193" s="94"/>
      <c r="CB193" s="94"/>
      <c r="CC193" s="94"/>
      <c r="CD193" s="94"/>
      <c r="CE193" s="94"/>
      <c r="CF193" s="94"/>
      <c r="CG193" s="94"/>
      <c r="CH193" s="94"/>
      <c r="CI193" s="94"/>
      <c r="CJ193" s="94"/>
      <c r="CK193" s="94"/>
      <c r="CL193" s="94"/>
      <c r="CM193" s="94"/>
      <c r="CN193" s="94"/>
      <c r="CO193" s="94"/>
      <c r="CP193" s="94"/>
      <c r="CQ193" s="94"/>
    </row>
    <row r="194" spans="4:95" s="81" customFormat="1" x14ac:dyDescent="0.3"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U194" s="94"/>
      <c r="V194" s="95"/>
      <c r="W194" s="95"/>
      <c r="X194" s="95"/>
      <c r="Y194" s="95"/>
      <c r="Z194" s="95"/>
      <c r="AA194" s="95"/>
      <c r="AB194" s="95"/>
      <c r="AC194" s="95"/>
      <c r="AD194" s="95"/>
      <c r="AE194" s="95"/>
      <c r="AF194" s="95"/>
      <c r="AG194" s="95"/>
      <c r="AH194" s="95"/>
      <c r="AI194" s="95"/>
      <c r="AJ194" s="95"/>
      <c r="AK194" s="119"/>
      <c r="AL194" s="119"/>
      <c r="AM194" s="119"/>
      <c r="AN194" s="119"/>
      <c r="AO194" s="119"/>
      <c r="AP194" s="119"/>
      <c r="AQ194" s="119"/>
      <c r="AR194" s="119"/>
      <c r="AS194" s="119"/>
      <c r="AT194" s="119"/>
      <c r="AU194" s="119"/>
      <c r="AV194" s="119"/>
      <c r="AW194" s="119"/>
      <c r="AX194" s="119"/>
      <c r="AY194" s="119"/>
      <c r="AZ194" s="119"/>
      <c r="BA194" s="119"/>
      <c r="BB194" s="119"/>
      <c r="BC194" s="119"/>
      <c r="BD194" s="119"/>
      <c r="BE194" s="119"/>
      <c r="BF194" s="119"/>
      <c r="BG194" s="119"/>
      <c r="BH194" s="119"/>
      <c r="BI194" s="95"/>
      <c r="BJ194" s="95"/>
      <c r="BK194" s="95"/>
      <c r="BL194" s="95"/>
      <c r="BM194" s="95"/>
      <c r="BN194" s="95"/>
      <c r="BO194" s="95"/>
      <c r="BP194" s="95"/>
      <c r="BQ194" s="95"/>
      <c r="BR194" s="95"/>
      <c r="BS194" s="95"/>
      <c r="BT194" s="95"/>
      <c r="BU194" s="95"/>
      <c r="BV194" s="94"/>
      <c r="BW194" s="94"/>
      <c r="BX194" s="94"/>
      <c r="BY194" s="94"/>
      <c r="BZ194" s="94"/>
      <c r="CA194" s="94"/>
      <c r="CB194" s="94"/>
      <c r="CC194" s="94"/>
      <c r="CD194" s="94"/>
      <c r="CE194" s="94"/>
      <c r="CF194" s="94"/>
      <c r="CG194" s="94"/>
      <c r="CH194" s="94"/>
      <c r="CI194" s="94"/>
      <c r="CJ194" s="94"/>
      <c r="CK194" s="94"/>
      <c r="CL194" s="94"/>
      <c r="CM194" s="94"/>
      <c r="CN194" s="94"/>
      <c r="CO194" s="94"/>
      <c r="CP194" s="94"/>
      <c r="CQ194" s="94"/>
    </row>
    <row r="195" spans="4:95" s="81" customFormat="1" x14ac:dyDescent="0.3"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U195" s="94"/>
      <c r="V195" s="95"/>
      <c r="W195" s="95"/>
      <c r="X195" s="95"/>
      <c r="Y195" s="95"/>
      <c r="Z195" s="95"/>
      <c r="AA195" s="95"/>
      <c r="AB195" s="95"/>
      <c r="AC195" s="95"/>
      <c r="AD195" s="95"/>
      <c r="AE195" s="95"/>
      <c r="AF195" s="95"/>
      <c r="AG195" s="95"/>
      <c r="AH195" s="95"/>
      <c r="AI195" s="95"/>
      <c r="AJ195" s="95"/>
      <c r="AK195" s="119"/>
      <c r="AL195" s="119"/>
      <c r="AM195" s="119"/>
      <c r="AN195" s="119"/>
      <c r="AO195" s="119"/>
      <c r="AP195" s="119"/>
      <c r="AQ195" s="119"/>
      <c r="AR195" s="119"/>
      <c r="AS195" s="119"/>
      <c r="AT195" s="119"/>
      <c r="AU195" s="119"/>
      <c r="AV195" s="119"/>
      <c r="AW195" s="119"/>
      <c r="AX195" s="119"/>
      <c r="AY195" s="119"/>
      <c r="AZ195" s="119"/>
      <c r="BA195" s="119"/>
      <c r="BB195" s="119"/>
      <c r="BC195" s="119"/>
      <c r="BD195" s="119"/>
      <c r="BE195" s="119"/>
      <c r="BF195" s="119"/>
      <c r="BG195" s="119"/>
      <c r="BH195" s="119"/>
      <c r="BI195" s="95"/>
      <c r="BJ195" s="95"/>
      <c r="BK195" s="95"/>
      <c r="BL195" s="95"/>
      <c r="BM195" s="95"/>
      <c r="BN195" s="95"/>
      <c r="BO195" s="95"/>
      <c r="BP195" s="95"/>
      <c r="BQ195" s="95"/>
      <c r="BR195" s="95"/>
      <c r="BS195" s="95"/>
      <c r="BT195" s="95"/>
      <c r="BU195" s="95"/>
      <c r="BV195" s="94"/>
      <c r="BW195" s="94"/>
      <c r="BX195" s="94"/>
      <c r="BY195" s="94"/>
      <c r="BZ195" s="94"/>
      <c r="CA195" s="94"/>
      <c r="CB195" s="94"/>
      <c r="CC195" s="94"/>
      <c r="CD195" s="94"/>
      <c r="CE195" s="94"/>
      <c r="CF195" s="94"/>
      <c r="CG195" s="94"/>
      <c r="CH195" s="94"/>
      <c r="CI195" s="94"/>
      <c r="CJ195" s="94"/>
      <c r="CK195" s="94"/>
      <c r="CL195" s="94"/>
      <c r="CM195" s="94"/>
      <c r="CN195" s="94"/>
      <c r="CO195" s="94"/>
      <c r="CP195" s="94"/>
      <c r="CQ195" s="94"/>
    </row>
    <row r="196" spans="4:95" s="81" customFormat="1" x14ac:dyDescent="0.3">
      <c r="D196" s="85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U196" s="94"/>
      <c r="V196" s="95"/>
      <c r="W196" s="95"/>
      <c r="X196" s="95"/>
      <c r="Y196" s="95"/>
      <c r="Z196" s="95"/>
      <c r="AA196" s="95"/>
      <c r="AB196" s="95"/>
      <c r="AC196" s="95"/>
      <c r="AD196" s="95"/>
      <c r="AE196" s="95"/>
      <c r="AF196" s="95"/>
      <c r="AG196" s="95"/>
      <c r="AH196" s="95"/>
      <c r="AI196" s="95"/>
      <c r="AJ196" s="95"/>
      <c r="AK196" s="119"/>
      <c r="AL196" s="119"/>
      <c r="AM196" s="119"/>
      <c r="AN196" s="119"/>
      <c r="AO196" s="119"/>
      <c r="AP196" s="119"/>
      <c r="AQ196" s="119"/>
      <c r="AR196" s="119"/>
      <c r="AS196" s="119"/>
      <c r="AT196" s="119"/>
      <c r="AU196" s="119"/>
      <c r="AV196" s="119"/>
      <c r="AW196" s="119"/>
      <c r="AX196" s="119"/>
      <c r="AY196" s="119"/>
      <c r="AZ196" s="119"/>
      <c r="BA196" s="119"/>
      <c r="BB196" s="119"/>
      <c r="BC196" s="119"/>
      <c r="BD196" s="119"/>
      <c r="BE196" s="119"/>
      <c r="BF196" s="119"/>
      <c r="BG196" s="119"/>
      <c r="BH196" s="119"/>
      <c r="BI196" s="95"/>
      <c r="BJ196" s="95"/>
      <c r="BK196" s="95"/>
      <c r="BL196" s="95"/>
      <c r="BM196" s="95"/>
      <c r="BN196" s="95"/>
      <c r="BO196" s="95"/>
      <c r="BP196" s="95"/>
      <c r="BQ196" s="95"/>
      <c r="BR196" s="95"/>
      <c r="BS196" s="95"/>
      <c r="BT196" s="95"/>
      <c r="BU196" s="95"/>
      <c r="BV196" s="94"/>
      <c r="BW196" s="94"/>
      <c r="BX196" s="94"/>
      <c r="BY196" s="94"/>
      <c r="BZ196" s="94"/>
      <c r="CA196" s="94"/>
      <c r="CB196" s="94"/>
      <c r="CC196" s="94"/>
      <c r="CD196" s="94"/>
      <c r="CE196" s="94"/>
      <c r="CF196" s="94"/>
      <c r="CG196" s="94"/>
      <c r="CH196" s="94"/>
      <c r="CI196" s="94"/>
      <c r="CJ196" s="94"/>
      <c r="CK196" s="94"/>
      <c r="CL196" s="94"/>
      <c r="CM196" s="94"/>
      <c r="CN196" s="94"/>
      <c r="CO196" s="94"/>
      <c r="CP196" s="94"/>
      <c r="CQ196" s="94"/>
    </row>
    <row r="197" spans="4:95" s="81" customFormat="1" x14ac:dyDescent="0.3"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U197" s="94"/>
      <c r="V197" s="95"/>
      <c r="W197" s="95"/>
      <c r="X197" s="95"/>
      <c r="Y197" s="95"/>
      <c r="Z197" s="95"/>
      <c r="AA197" s="95"/>
      <c r="AB197" s="95"/>
      <c r="AC197" s="95"/>
      <c r="AD197" s="95"/>
      <c r="AE197" s="95"/>
      <c r="AF197" s="95"/>
      <c r="AG197" s="95"/>
      <c r="AH197" s="95"/>
      <c r="AI197" s="95"/>
      <c r="AJ197" s="95"/>
      <c r="AK197" s="119"/>
      <c r="AL197" s="119"/>
      <c r="AM197" s="119"/>
      <c r="AN197" s="119"/>
      <c r="AO197" s="119"/>
      <c r="AP197" s="119"/>
      <c r="AQ197" s="119"/>
      <c r="AR197" s="119"/>
      <c r="AS197" s="119"/>
      <c r="AT197" s="119"/>
      <c r="AU197" s="119"/>
      <c r="AV197" s="119"/>
      <c r="AW197" s="119"/>
      <c r="AX197" s="119"/>
      <c r="AY197" s="119"/>
      <c r="AZ197" s="119"/>
      <c r="BA197" s="119"/>
      <c r="BB197" s="119"/>
      <c r="BC197" s="119"/>
      <c r="BD197" s="119"/>
      <c r="BE197" s="119"/>
      <c r="BF197" s="119"/>
      <c r="BG197" s="119"/>
      <c r="BH197" s="119"/>
      <c r="BI197" s="95"/>
      <c r="BJ197" s="95"/>
      <c r="BK197" s="95"/>
      <c r="BL197" s="95"/>
      <c r="BM197" s="95"/>
      <c r="BN197" s="95"/>
      <c r="BO197" s="95"/>
      <c r="BP197" s="95"/>
      <c r="BQ197" s="95"/>
      <c r="BR197" s="95"/>
      <c r="BS197" s="95"/>
      <c r="BT197" s="95"/>
      <c r="BU197" s="95"/>
      <c r="BV197" s="94"/>
      <c r="BW197" s="94"/>
      <c r="BX197" s="94"/>
      <c r="BY197" s="94"/>
      <c r="BZ197" s="94"/>
      <c r="CA197" s="94"/>
      <c r="CB197" s="94"/>
      <c r="CC197" s="94"/>
      <c r="CD197" s="94"/>
      <c r="CE197" s="94"/>
      <c r="CF197" s="94"/>
      <c r="CG197" s="94"/>
      <c r="CH197" s="94"/>
      <c r="CI197" s="94"/>
      <c r="CJ197" s="94"/>
      <c r="CK197" s="94"/>
      <c r="CL197" s="94"/>
      <c r="CM197" s="94"/>
      <c r="CN197" s="94"/>
      <c r="CO197" s="94"/>
      <c r="CP197" s="94"/>
      <c r="CQ197" s="94"/>
    </row>
    <row r="198" spans="4:95" s="81" customFormat="1" x14ac:dyDescent="0.3"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U198" s="94"/>
      <c r="V198" s="95"/>
      <c r="W198" s="95"/>
      <c r="X198" s="95"/>
      <c r="Y198" s="95"/>
      <c r="Z198" s="95"/>
      <c r="AA198" s="95"/>
      <c r="AB198" s="95"/>
      <c r="AC198" s="95"/>
      <c r="AD198" s="95"/>
      <c r="AE198" s="95"/>
      <c r="AF198" s="95"/>
      <c r="AG198" s="95"/>
      <c r="AH198" s="95"/>
      <c r="AI198" s="95"/>
      <c r="AJ198" s="95"/>
      <c r="AK198" s="119"/>
      <c r="AL198" s="119"/>
      <c r="AM198" s="119"/>
      <c r="AN198" s="119"/>
      <c r="AO198" s="119"/>
      <c r="AP198" s="119"/>
      <c r="AQ198" s="119"/>
      <c r="AR198" s="119"/>
      <c r="AS198" s="119"/>
      <c r="AT198" s="119"/>
      <c r="AU198" s="119"/>
      <c r="AV198" s="119"/>
      <c r="AW198" s="119"/>
      <c r="AX198" s="119"/>
      <c r="AY198" s="119"/>
      <c r="AZ198" s="119"/>
      <c r="BA198" s="119"/>
      <c r="BB198" s="119"/>
      <c r="BC198" s="119"/>
      <c r="BD198" s="119"/>
      <c r="BE198" s="119"/>
      <c r="BF198" s="119"/>
      <c r="BG198" s="119"/>
      <c r="BH198" s="119"/>
      <c r="BI198" s="95"/>
      <c r="BJ198" s="95"/>
      <c r="BK198" s="95"/>
      <c r="BL198" s="95"/>
      <c r="BM198" s="95"/>
      <c r="BN198" s="95"/>
      <c r="BO198" s="95"/>
      <c r="BP198" s="95"/>
      <c r="BQ198" s="95"/>
      <c r="BR198" s="95"/>
      <c r="BS198" s="95"/>
      <c r="BT198" s="95"/>
      <c r="BU198" s="95"/>
      <c r="BV198" s="94"/>
      <c r="BW198" s="94"/>
      <c r="BX198" s="94"/>
      <c r="BY198" s="94"/>
      <c r="BZ198" s="94"/>
      <c r="CA198" s="94"/>
      <c r="CB198" s="94"/>
      <c r="CC198" s="94"/>
      <c r="CD198" s="94"/>
      <c r="CE198" s="94"/>
      <c r="CF198" s="94"/>
      <c r="CG198" s="94"/>
      <c r="CH198" s="94"/>
      <c r="CI198" s="94"/>
      <c r="CJ198" s="94"/>
      <c r="CK198" s="94"/>
      <c r="CL198" s="94"/>
      <c r="CM198" s="94"/>
      <c r="CN198" s="94"/>
      <c r="CO198" s="94"/>
      <c r="CP198" s="94"/>
      <c r="CQ198" s="94"/>
    </row>
    <row r="199" spans="4:95" s="81" customFormat="1" x14ac:dyDescent="0.3"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U199" s="94"/>
      <c r="V199" s="95"/>
      <c r="W199" s="95"/>
      <c r="X199" s="95"/>
      <c r="Y199" s="95"/>
      <c r="Z199" s="95"/>
      <c r="AA199" s="95"/>
      <c r="AB199" s="95"/>
      <c r="AC199" s="95"/>
      <c r="AD199" s="95"/>
      <c r="AE199" s="95"/>
      <c r="AF199" s="95"/>
      <c r="AG199" s="95"/>
      <c r="AH199" s="115">
        <f>SUM(AK199:BH199)</f>
        <v>27572.457375795057</v>
      </c>
      <c r="AI199" s="115"/>
      <c r="AJ199" s="115"/>
      <c r="AK199" s="115">
        <f>SUM(AK175:AK198)</f>
        <v>5694.6465337993222</v>
      </c>
      <c r="AL199" s="115">
        <f t="shared" ref="AL199:AU199" si="105">SUM(AL175:AL198)</f>
        <v>5678.2853906291321</v>
      </c>
      <c r="AM199" s="115">
        <f t="shared" si="105"/>
        <v>1829.397897119288</v>
      </c>
      <c r="AN199" s="115">
        <f t="shared" si="105"/>
        <v>5723.5304879286259</v>
      </c>
      <c r="AO199" s="115">
        <f t="shared" si="105"/>
        <v>1341.6020420480158</v>
      </c>
      <c r="AP199" s="115">
        <f t="shared" si="105"/>
        <v>601.74520682549007</v>
      </c>
      <c r="AQ199" s="115">
        <f t="shared" si="105"/>
        <v>3658.9653538230359</v>
      </c>
      <c r="AR199" s="115">
        <f t="shared" si="105"/>
        <v>2419.2838415066885</v>
      </c>
      <c r="AS199" s="115">
        <f t="shared" si="105"/>
        <v>625.00062211546344</v>
      </c>
      <c r="AT199" s="115">
        <f t="shared" si="105"/>
        <v>0</v>
      </c>
      <c r="AU199" s="115">
        <f t="shared" si="105"/>
        <v>0</v>
      </c>
      <c r="AV199" s="116"/>
      <c r="AW199" s="116"/>
      <c r="AX199" s="116"/>
      <c r="AY199" s="116"/>
      <c r="AZ199" s="116"/>
      <c r="BA199" s="116"/>
      <c r="BB199" s="116"/>
      <c r="BC199" s="116"/>
      <c r="BD199" s="116"/>
      <c r="BE199" s="116"/>
      <c r="BF199" s="116"/>
      <c r="BG199" s="116"/>
      <c r="BH199" s="116"/>
      <c r="BI199" s="95"/>
      <c r="BJ199" s="95"/>
      <c r="BK199" s="95"/>
      <c r="BL199" s="95"/>
      <c r="BM199" s="95"/>
      <c r="BN199" s="95"/>
      <c r="BO199" s="95"/>
      <c r="BP199" s="95"/>
      <c r="BQ199" s="95"/>
      <c r="BR199" s="95"/>
      <c r="BS199" s="95"/>
      <c r="BT199" s="95"/>
      <c r="BU199" s="95"/>
      <c r="BV199" s="94"/>
      <c r="BW199" s="94"/>
      <c r="BX199" s="94"/>
      <c r="BY199" s="94"/>
      <c r="BZ199" s="94"/>
      <c r="CA199" s="94"/>
      <c r="CB199" s="94"/>
      <c r="CC199" s="94"/>
      <c r="CD199" s="94"/>
      <c r="CE199" s="94"/>
      <c r="CF199" s="94"/>
      <c r="CG199" s="94"/>
      <c r="CH199" s="94"/>
      <c r="CI199" s="94"/>
      <c r="CJ199" s="94"/>
      <c r="CK199" s="94"/>
      <c r="CL199" s="94"/>
      <c r="CM199" s="94"/>
      <c r="CN199" s="94"/>
      <c r="CO199" s="94"/>
      <c r="CP199" s="94"/>
      <c r="CQ199" s="94"/>
    </row>
    <row r="200" spans="4:95" s="81" customFormat="1" x14ac:dyDescent="0.3"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U200" s="94"/>
      <c r="V200" s="95"/>
      <c r="W200" s="95"/>
      <c r="X200" s="95"/>
      <c r="Y200" s="95"/>
      <c r="Z200" s="95"/>
      <c r="AA200" s="95"/>
      <c r="AB200" s="95"/>
      <c r="AC200" s="95"/>
      <c r="AD200" s="95"/>
      <c r="AE200" s="95"/>
      <c r="AF200" s="95"/>
      <c r="AG200" s="95"/>
      <c r="AH200" s="95"/>
      <c r="AI200" s="95"/>
      <c r="AJ200" s="95"/>
      <c r="AK200" s="95"/>
      <c r="AL200" s="95"/>
      <c r="AM200" s="95"/>
      <c r="AN200" s="95"/>
      <c r="AO200" s="95"/>
      <c r="AP200" s="95"/>
      <c r="AQ200" s="95"/>
      <c r="AR200" s="95"/>
      <c r="AS200" s="95"/>
      <c r="AT200" s="95"/>
      <c r="AU200" s="95"/>
      <c r="AV200" s="95"/>
      <c r="AW200" s="95"/>
      <c r="AX200" s="95"/>
      <c r="AY200" s="95"/>
      <c r="AZ200" s="95"/>
      <c r="BA200" s="95"/>
      <c r="BB200" s="95"/>
      <c r="BC200" s="95"/>
      <c r="BD200" s="95"/>
      <c r="BE200" s="95"/>
      <c r="BF200" s="95"/>
      <c r="BG200" s="95"/>
      <c r="BH200" s="95"/>
      <c r="BI200" s="95"/>
      <c r="BJ200" s="95"/>
      <c r="BK200" s="95"/>
      <c r="BL200" s="95"/>
      <c r="BM200" s="95"/>
      <c r="BN200" s="95"/>
      <c r="BO200" s="95"/>
      <c r="BP200" s="95"/>
      <c r="BQ200" s="95"/>
      <c r="BR200" s="95"/>
      <c r="BS200" s="95"/>
      <c r="BT200" s="95"/>
      <c r="BU200" s="95"/>
      <c r="BV200" s="94"/>
      <c r="BW200" s="94"/>
      <c r="BX200" s="94"/>
      <c r="BY200" s="94"/>
      <c r="BZ200" s="94"/>
      <c r="CA200" s="94"/>
      <c r="CB200" s="94"/>
      <c r="CC200" s="94"/>
      <c r="CD200" s="94"/>
      <c r="CE200" s="94"/>
      <c r="CF200" s="94"/>
      <c r="CG200" s="94"/>
      <c r="CH200" s="94"/>
      <c r="CI200" s="94"/>
      <c r="CJ200" s="94"/>
      <c r="CK200" s="94"/>
      <c r="CL200" s="94"/>
      <c r="CM200" s="94"/>
      <c r="CN200" s="94"/>
      <c r="CO200" s="94"/>
      <c r="CP200" s="94"/>
      <c r="CQ200" s="94"/>
    </row>
    <row r="201" spans="4:95" s="81" customFormat="1" x14ac:dyDescent="0.3"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U201" s="94"/>
      <c r="V201" s="95"/>
      <c r="W201" s="95"/>
      <c r="X201" s="95"/>
      <c r="Y201" s="95"/>
      <c r="Z201" s="95"/>
      <c r="AA201" s="95"/>
      <c r="AB201" s="95"/>
      <c r="AC201" s="95"/>
      <c r="AD201" s="95"/>
      <c r="AE201" s="95"/>
      <c r="AF201" s="95"/>
      <c r="AG201" s="95"/>
      <c r="AH201" s="95"/>
      <c r="AI201" s="95"/>
      <c r="AJ201" s="95"/>
      <c r="AK201" s="95"/>
      <c r="AL201" s="95"/>
      <c r="AM201" s="95"/>
      <c r="AN201" s="95"/>
      <c r="AO201" s="95"/>
      <c r="AP201" s="95"/>
      <c r="AQ201" s="95"/>
      <c r="AR201" s="95"/>
      <c r="AS201" s="95"/>
      <c r="AT201" s="95"/>
      <c r="AU201" s="95"/>
      <c r="AV201" s="95"/>
      <c r="AW201" s="95"/>
      <c r="AX201" s="95"/>
      <c r="AY201" s="95"/>
      <c r="AZ201" s="95"/>
      <c r="BA201" s="95"/>
      <c r="BB201" s="95"/>
      <c r="BC201" s="95"/>
      <c r="BD201" s="95"/>
      <c r="BE201" s="95"/>
      <c r="BF201" s="95"/>
      <c r="BG201" s="95"/>
      <c r="BH201" s="95"/>
      <c r="BI201" s="95"/>
      <c r="BJ201" s="95"/>
      <c r="BK201" s="95"/>
      <c r="BL201" s="95"/>
      <c r="BM201" s="95"/>
      <c r="BN201" s="95"/>
      <c r="BO201" s="95"/>
      <c r="BP201" s="95"/>
      <c r="BQ201" s="95"/>
      <c r="BR201" s="95"/>
      <c r="BS201" s="95"/>
      <c r="BT201" s="95"/>
      <c r="BU201" s="95"/>
      <c r="BV201" s="94"/>
      <c r="BW201" s="94"/>
      <c r="BX201" s="94"/>
      <c r="BY201" s="94"/>
      <c r="BZ201" s="94"/>
      <c r="CA201" s="94"/>
      <c r="CB201" s="94"/>
      <c r="CC201" s="94"/>
      <c r="CD201" s="94"/>
      <c r="CE201" s="94"/>
      <c r="CF201" s="94"/>
      <c r="CG201" s="94"/>
      <c r="CH201" s="94"/>
      <c r="CI201" s="94"/>
      <c r="CJ201" s="94"/>
      <c r="CK201" s="94"/>
      <c r="CL201" s="94"/>
      <c r="CM201" s="94"/>
      <c r="CN201" s="94"/>
      <c r="CO201" s="94"/>
      <c r="CP201" s="94"/>
      <c r="CQ201" s="94"/>
    </row>
    <row r="202" spans="4:95" s="81" customFormat="1" ht="15.6" x14ac:dyDescent="0.3"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U202" s="94"/>
      <c r="V202" s="95"/>
      <c r="W202" s="95"/>
      <c r="X202" s="95"/>
      <c r="Y202" s="95"/>
      <c r="Z202" s="95"/>
      <c r="AA202" s="95"/>
      <c r="AB202" s="95"/>
      <c r="AC202" s="95"/>
      <c r="AD202" s="95"/>
      <c r="AE202" s="95"/>
      <c r="AF202" s="95"/>
      <c r="AG202" s="102"/>
      <c r="AH202" s="108">
        <f>SQRT(AH199/AH172)</f>
        <v>1</v>
      </c>
      <c r="AI202" s="95"/>
      <c r="AJ202" s="95"/>
      <c r="AK202" s="120">
        <v>1</v>
      </c>
      <c r="AL202" s="95" t="str">
        <f>+AH175</f>
        <v>Enter in Step 2</v>
      </c>
      <c r="AM202" s="96">
        <f>IF($AF90=1,AC90,"")</f>
        <v>4.5523754550683373</v>
      </c>
      <c r="AN202" s="96">
        <f>IF($AF90=1,AD90,"")</f>
        <v>6.8871173629142923</v>
      </c>
      <c r="AO202" s="95">
        <v>3</v>
      </c>
      <c r="AP202" s="95"/>
      <c r="AQ202" s="95"/>
      <c r="AR202" s="95"/>
      <c r="AS202" s="95"/>
      <c r="AT202" s="95"/>
      <c r="AU202" s="95"/>
      <c r="AV202" s="95"/>
      <c r="AW202" s="95"/>
      <c r="AX202" s="95"/>
      <c r="AY202" s="95"/>
      <c r="AZ202" s="95"/>
      <c r="BA202" s="95"/>
      <c r="BB202" s="95"/>
      <c r="BC202" s="95"/>
      <c r="BD202" s="95"/>
      <c r="BE202" s="95"/>
      <c r="BF202" s="95"/>
      <c r="BG202" s="95"/>
      <c r="BH202" s="95"/>
      <c r="BI202" s="95"/>
      <c r="BJ202" s="95"/>
      <c r="BK202" s="95"/>
      <c r="BL202" s="95"/>
      <c r="BM202" s="95"/>
      <c r="BN202" s="95"/>
      <c r="BO202" s="95"/>
      <c r="BP202" s="95"/>
      <c r="BQ202" s="95"/>
      <c r="BR202" s="95"/>
      <c r="BS202" s="95"/>
      <c r="BT202" s="95"/>
      <c r="BU202" s="95"/>
      <c r="BV202" s="94"/>
      <c r="BW202" s="94"/>
      <c r="BX202" s="94"/>
      <c r="BY202" s="94"/>
      <c r="BZ202" s="94"/>
      <c r="CA202" s="94"/>
      <c r="CB202" s="94"/>
      <c r="CC202" s="94"/>
      <c r="CD202" s="94"/>
      <c r="CE202" s="94"/>
      <c r="CF202" s="94"/>
      <c r="CG202" s="94"/>
      <c r="CH202" s="94"/>
      <c r="CI202" s="94"/>
      <c r="CJ202" s="94"/>
      <c r="CK202" s="94"/>
      <c r="CL202" s="94"/>
      <c r="CM202" s="94"/>
      <c r="CN202" s="94"/>
      <c r="CO202" s="94"/>
      <c r="CP202" s="94"/>
      <c r="CQ202" s="94"/>
    </row>
    <row r="203" spans="4:95" s="81" customFormat="1" ht="15.6" x14ac:dyDescent="0.3"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U203" s="94"/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5"/>
      <c r="AH203" s="95"/>
      <c r="AI203" s="95"/>
      <c r="AJ203" s="95"/>
      <c r="AK203" s="120">
        <v>2</v>
      </c>
      <c r="AL203" s="95" t="str">
        <f t="shared" ref="AL203:AL213" si="106">+AH176</f>
        <v/>
      </c>
      <c r="AM203" s="96" t="str">
        <f t="shared" ref="AM203:AN213" si="107">IF($AF91=1,AC91,"")</f>
        <v/>
      </c>
      <c r="AN203" s="96" t="str">
        <f t="shared" si="107"/>
        <v/>
      </c>
      <c r="AO203" s="95">
        <v>1</v>
      </c>
      <c r="AP203" s="95"/>
      <c r="AQ203" s="95"/>
      <c r="AR203" s="95"/>
      <c r="AS203" s="95"/>
      <c r="AT203" s="95"/>
      <c r="AU203" s="95"/>
      <c r="AV203" s="95"/>
      <c r="AW203" s="95"/>
      <c r="AX203" s="95"/>
      <c r="AY203" s="95"/>
      <c r="AZ203" s="95"/>
      <c r="BA203" s="95"/>
      <c r="BB203" s="95"/>
      <c r="BC203" s="95"/>
      <c r="BD203" s="95"/>
      <c r="BE203" s="95"/>
      <c r="BF203" s="95"/>
      <c r="BG203" s="95"/>
      <c r="BH203" s="95"/>
      <c r="BI203" s="95"/>
      <c r="BJ203" s="95"/>
      <c r="BK203" s="95"/>
      <c r="BL203" s="95"/>
      <c r="BM203" s="95"/>
      <c r="BN203" s="95"/>
      <c r="BO203" s="95"/>
      <c r="BP203" s="95"/>
      <c r="BQ203" s="95"/>
      <c r="BR203" s="95"/>
      <c r="BS203" s="95"/>
      <c r="BT203" s="95"/>
      <c r="BU203" s="95"/>
      <c r="BV203" s="94"/>
      <c r="BW203" s="94"/>
      <c r="BX203" s="94"/>
      <c r="BY203" s="94"/>
      <c r="BZ203" s="94"/>
      <c r="CA203" s="94"/>
      <c r="CB203" s="94"/>
      <c r="CC203" s="94"/>
      <c r="CD203" s="94"/>
      <c r="CE203" s="94"/>
      <c r="CF203" s="94"/>
      <c r="CG203" s="94"/>
      <c r="CH203" s="94"/>
      <c r="CI203" s="94"/>
      <c r="CJ203" s="94"/>
      <c r="CK203" s="94"/>
      <c r="CL203" s="94"/>
      <c r="CM203" s="94"/>
      <c r="CN203" s="94"/>
      <c r="CO203" s="94"/>
      <c r="CP203" s="94"/>
      <c r="CQ203" s="94"/>
    </row>
    <row r="204" spans="4:95" s="81" customFormat="1" ht="15.6" x14ac:dyDescent="0.3"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U204" s="94"/>
      <c r="V204" s="95"/>
      <c r="W204" s="95"/>
      <c r="X204" s="95"/>
      <c r="Y204" s="95"/>
      <c r="Z204" s="95"/>
      <c r="AA204" s="95"/>
      <c r="AB204" s="95"/>
      <c r="AC204" s="95"/>
      <c r="AD204" s="95"/>
      <c r="AE204" s="95"/>
      <c r="AF204" s="95"/>
      <c r="AG204" s="95"/>
      <c r="AH204" s="95"/>
      <c r="AI204" s="95"/>
      <c r="AJ204" s="95"/>
      <c r="AK204" s="120">
        <v>3</v>
      </c>
      <c r="AL204" s="95" t="str">
        <f t="shared" si="106"/>
        <v/>
      </c>
      <c r="AM204" s="96" t="str">
        <f t="shared" si="107"/>
        <v/>
      </c>
      <c r="AN204" s="96" t="str">
        <f t="shared" si="107"/>
        <v/>
      </c>
      <c r="AO204" s="95">
        <v>1</v>
      </c>
      <c r="AP204" s="95"/>
      <c r="AQ204" s="95"/>
      <c r="AR204" s="95"/>
      <c r="AS204" s="95"/>
      <c r="AT204" s="95"/>
      <c r="AU204" s="95"/>
      <c r="AV204" s="95"/>
      <c r="AW204" s="95"/>
      <c r="AX204" s="95"/>
      <c r="AY204" s="95"/>
      <c r="AZ204" s="95"/>
      <c r="BA204" s="95"/>
      <c r="BB204" s="95"/>
      <c r="BC204" s="95"/>
      <c r="BD204" s="95"/>
      <c r="BE204" s="95"/>
      <c r="BF204" s="95"/>
      <c r="BG204" s="95"/>
      <c r="BH204" s="95"/>
      <c r="BI204" s="95"/>
      <c r="BJ204" s="95"/>
      <c r="BK204" s="95"/>
      <c r="BL204" s="95"/>
      <c r="BM204" s="95"/>
      <c r="BN204" s="95"/>
      <c r="BO204" s="95"/>
      <c r="BP204" s="95"/>
      <c r="BQ204" s="95"/>
      <c r="BR204" s="95"/>
      <c r="BS204" s="95"/>
      <c r="BT204" s="95"/>
      <c r="BU204" s="95"/>
      <c r="BV204" s="94"/>
      <c r="BW204" s="94"/>
      <c r="BX204" s="94"/>
      <c r="BY204" s="94"/>
      <c r="BZ204" s="94"/>
      <c r="CA204" s="94"/>
      <c r="CB204" s="94"/>
      <c r="CC204" s="94"/>
      <c r="CD204" s="94"/>
      <c r="CE204" s="94"/>
      <c r="CF204" s="94"/>
      <c r="CG204" s="94"/>
      <c r="CH204" s="94"/>
      <c r="CI204" s="94"/>
      <c r="CJ204" s="94"/>
      <c r="CK204" s="94"/>
      <c r="CL204" s="94"/>
      <c r="CM204" s="94"/>
      <c r="CN204" s="94"/>
      <c r="CO204" s="94"/>
      <c r="CP204" s="94"/>
      <c r="CQ204" s="94"/>
    </row>
    <row r="205" spans="4:95" s="81" customFormat="1" ht="15.6" x14ac:dyDescent="0.3"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U205" s="94"/>
      <c r="V205" s="95"/>
      <c r="W205" s="95"/>
      <c r="X205" s="95"/>
      <c r="Y205" s="95"/>
      <c r="Z205" s="95"/>
      <c r="AA205" s="95"/>
      <c r="AB205" s="95"/>
      <c r="AC205" s="95"/>
      <c r="AD205" s="95"/>
      <c r="AE205" s="95"/>
      <c r="AF205" s="95"/>
      <c r="AG205" s="95"/>
      <c r="AH205" s="95"/>
      <c r="AI205" s="95"/>
      <c r="AJ205" s="95"/>
      <c r="AK205" s="120">
        <v>4</v>
      </c>
      <c r="AL205" s="95" t="str">
        <f t="shared" si="106"/>
        <v/>
      </c>
      <c r="AM205" s="96" t="str">
        <f t="shared" si="107"/>
        <v/>
      </c>
      <c r="AN205" s="96" t="str">
        <f t="shared" si="107"/>
        <v/>
      </c>
      <c r="AO205" s="95">
        <v>1</v>
      </c>
      <c r="AP205" s="95"/>
      <c r="AQ205" s="95"/>
      <c r="AR205" s="95"/>
      <c r="AS205" s="95"/>
      <c r="AT205" s="95"/>
      <c r="AU205" s="95"/>
      <c r="AV205" s="95"/>
      <c r="AW205" s="95"/>
      <c r="AX205" s="95"/>
      <c r="AY205" s="95"/>
      <c r="AZ205" s="95"/>
      <c r="BA205" s="95"/>
      <c r="BB205" s="95"/>
      <c r="BC205" s="95"/>
      <c r="BD205" s="95"/>
      <c r="BE205" s="95"/>
      <c r="BF205" s="95"/>
      <c r="BG205" s="95"/>
      <c r="BH205" s="95"/>
      <c r="BI205" s="95"/>
      <c r="BJ205" s="95"/>
      <c r="BK205" s="95"/>
      <c r="BL205" s="95"/>
      <c r="BM205" s="95"/>
      <c r="BN205" s="95"/>
      <c r="BO205" s="95"/>
      <c r="BP205" s="95"/>
      <c r="BQ205" s="95"/>
      <c r="BR205" s="95"/>
      <c r="BS205" s="95"/>
      <c r="BT205" s="95"/>
      <c r="BU205" s="95"/>
      <c r="BV205" s="94"/>
      <c r="BW205" s="94"/>
      <c r="BX205" s="94"/>
      <c r="BY205" s="94"/>
      <c r="BZ205" s="94"/>
      <c r="CA205" s="94"/>
      <c r="CB205" s="94"/>
      <c r="CC205" s="94"/>
      <c r="CD205" s="94"/>
      <c r="CE205" s="94"/>
      <c r="CF205" s="94"/>
      <c r="CG205" s="94"/>
      <c r="CH205" s="94"/>
      <c r="CI205" s="94"/>
      <c r="CJ205" s="94"/>
      <c r="CK205" s="94"/>
      <c r="CL205" s="94"/>
      <c r="CM205" s="94"/>
      <c r="CN205" s="94"/>
      <c r="CO205" s="94"/>
      <c r="CP205" s="94"/>
      <c r="CQ205" s="94"/>
    </row>
    <row r="206" spans="4:95" s="81" customFormat="1" ht="15.6" x14ac:dyDescent="0.3"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U206" s="94"/>
      <c r="V206" s="95"/>
      <c r="W206" s="95"/>
      <c r="X206" s="95"/>
      <c r="Y206" s="95"/>
      <c r="Z206" s="95"/>
      <c r="AA206" s="95"/>
      <c r="AB206" s="95"/>
      <c r="AC206" s="95"/>
      <c r="AD206" s="96"/>
      <c r="AE206" s="96"/>
      <c r="AF206" s="96"/>
      <c r="AG206" s="95"/>
      <c r="AH206" s="95"/>
      <c r="AI206" s="95"/>
      <c r="AJ206" s="95"/>
      <c r="AK206" s="120">
        <v>5</v>
      </c>
      <c r="AL206" s="95" t="str">
        <f t="shared" si="106"/>
        <v/>
      </c>
      <c r="AM206" s="96" t="str">
        <f t="shared" si="107"/>
        <v/>
      </c>
      <c r="AN206" s="96" t="str">
        <f t="shared" si="107"/>
        <v/>
      </c>
      <c r="AO206" s="95">
        <v>1</v>
      </c>
      <c r="AP206" s="95"/>
      <c r="AQ206" s="95"/>
      <c r="AR206" s="95"/>
      <c r="AS206" s="95"/>
      <c r="AT206" s="95"/>
      <c r="AU206" s="95"/>
      <c r="AV206" s="95"/>
      <c r="AW206" s="95"/>
      <c r="AX206" s="95"/>
      <c r="AY206" s="95"/>
      <c r="AZ206" s="95"/>
      <c r="BA206" s="95"/>
      <c r="BB206" s="95"/>
      <c r="BC206" s="95"/>
      <c r="BD206" s="95"/>
      <c r="BE206" s="95"/>
      <c r="BF206" s="95"/>
      <c r="BG206" s="95"/>
      <c r="BH206" s="95"/>
      <c r="BI206" s="95"/>
      <c r="BJ206" s="95"/>
      <c r="BK206" s="95"/>
      <c r="BL206" s="95"/>
      <c r="BM206" s="95"/>
      <c r="BN206" s="95"/>
      <c r="BO206" s="95"/>
      <c r="BP206" s="95"/>
      <c r="BQ206" s="95"/>
      <c r="BR206" s="95"/>
      <c r="BS206" s="95"/>
      <c r="BT206" s="95"/>
      <c r="BU206" s="95"/>
      <c r="BV206" s="94"/>
      <c r="BW206" s="94"/>
      <c r="BX206" s="94"/>
      <c r="BY206" s="94"/>
      <c r="BZ206" s="94"/>
      <c r="CA206" s="94"/>
      <c r="CB206" s="94"/>
      <c r="CC206" s="94"/>
      <c r="CD206" s="94"/>
      <c r="CE206" s="94"/>
      <c r="CF206" s="94"/>
      <c r="CG206" s="94"/>
      <c r="CH206" s="94"/>
      <c r="CI206" s="94"/>
      <c r="CJ206" s="94"/>
      <c r="CK206" s="94"/>
      <c r="CL206" s="94"/>
      <c r="CM206" s="94"/>
      <c r="CN206" s="94"/>
      <c r="CO206" s="94"/>
      <c r="CP206" s="94"/>
      <c r="CQ206" s="94"/>
    </row>
    <row r="207" spans="4:95" s="81" customFormat="1" ht="15.6" x14ac:dyDescent="0.3"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U207" s="94"/>
      <c r="V207" s="95"/>
      <c r="W207" s="95"/>
      <c r="X207" s="95"/>
      <c r="Y207" s="95"/>
      <c r="Z207" s="95"/>
      <c r="AA207" s="95"/>
      <c r="AB207" s="95"/>
      <c r="AC207" s="95"/>
      <c r="AD207" s="96"/>
      <c r="AE207" s="96"/>
      <c r="AF207" s="96"/>
      <c r="AG207" s="95"/>
      <c r="AH207" s="95"/>
      <c r="AI207" s="95"/>
      <c r="AJ207" s="95"/>
      <c r="AK207" s="120">
        <v>6</v>
      </c>
      <c r="AL207" s="95" t="str">
        <f t="shared" si="106"/>
        <v/>
      </c>
      <c r="AM207" s="96" t="str">
        <f t="shared" si="107"/>
        <v/>
      </c>
      <c r="AN207" s="96" t="str">
        <f t="shared" si="107"/>
        <v/>
      </c>
      <c r="AO207" s="95">
        <v>1</v>
      </c>
      <c r="AP207" s="95"/>
      <c r="AQ207" s="95"/>
      <c r="AR207" s="95"/>
      <c r="AS207" s="95"/>
      <c r="AT207" s="95"/>
      <c r="AU207" s="95"/>
      <c r="AV207" s="95"/>
      <c r="AW207" s="95"/>
      <c r="AX207" s="95"/>
      <c r="AY207" s="95"/>
      <c r="AZ207" s="95"/>
      <c r="BA207" s="95"/>
      <c r="BB207" s="95"/>
      <c r="BC207" s="95"/>
      <c r="BD207" s="95"/>
      <c r="BE207" s="95"/>
      <c r="BF207" s="95"/>
      <c r="BG207" s="95"/>
      <c r="BH207" s="95"/>
      <c r="BI207" s="95"/>
      <c r="BJ207" s="95"/>
      <c r="BK207" s="95"/>
      <c r="BL207" s="95"/>
      <c r="BM207" s="95"/>
      <c r="BN207" s="95"/>
      <c r="BO207" s="95"/>
      <c r="BP207" s="95"/>
      <c r="BQ207" s="95"/>
      <c r="BR207" s="95"/>
      <c r="BS207" s="95"/>
      <c r="BT207" s="95"/>
      <c r="BU207" s="95"/>
      <c r="BV207" s="94"/>
      <c r="BW207" s="94"/>
      <c r="BX207" s="94"/>
      <c r="BY207" s="94"/>
      <c r="BZ207" s="94"/>
      <c r="CA207" s="94"/>
      <c r="CB207" s="94"/>
      <c r="CC207" s="94"/>
      <c r="CD207" s="94"/>
      <c r="CE207" s="94"/>
      <c r="CF207" s="94"/>
      <c r="CG207" s="94"/>
      <c r="CH207" s="94"/>
      <c r="CI207" s="94"/>
      <c r="CJ207" s="94"/>
      <c r="CK207" s="94"/>
      <c r="CL207" s="94"/>
      <c r="CM207" s="94"/>
      <c r="CN207" s="94"/>
      <c r="CO207" s="94"/>
      <c r="CP207" s="94"/>
      <c r="CQ207" s="94"/>
    </row>
    <row r="208" spans="4:95" s="81" customFormat="1" ht="15.6" x14ac:dyDescent="0.3"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U208" s="94"/>
      <c r="V208" s="95"/>
      <c r="W208" s="95"/>
      <c r="X208" s="95"/>
      <c r="Y208" s="95"/>
      <c r="Z208" s="95"/>
      <c r="AA208" s="95"/>
      <c r="AB208" s="95"/>
      <c r="AC208" s="95"/>
      <c r="AD208" s="96"/>
      <c r="AE208" s="96"/>
      <c r="AF208" s="96"/>
      <c r="AG208" s="95"/>
      <c r="AH208" s="95"/>
      <c r="AI208" s="95"/>
      <c r="AJ208" s="95"/>
      <c r="AK208" s="120">
        <v>7</v>
      </c>
      <c r="AL208" s="95" t="str">
        <f t="shared" si="106"/>
        <v/>
      </c>
      <c r="AM208" s="96" t="str">
        <f t="shared" si="107"/>
        <v/>
      </c>
      <c r="AN208" s="96" t="str">
        <f t="shared" si="107"/>
        <v/>
      </c>
      <c r="AO208" s="95">
        <v>1</v>
      </c>
      <c r="AP208" s="95"/>
      <c r="AQ208" s="95"/>
      <c r="AR208" s="95"/>
      <c r="AS208" s="95"/>
      <c r="AT208" s="95"/>
      <c r="AU208" s="95"/>
      <c r="AV208" s="95"/>
      <c r="AW208" s="95"/>
      <c r="AX208" s="95"/>
      <c r="AY208" s="95"/>
      <c r="AZ208" s="95"/>
      <c r="BA208" s="95"/>
      <c r="BB208" s="95"/>
      <c r="BC208" s="95"/>
      <c r="BD208" s="95"/>
      <c r="BE208" s="95"/>
      <c r="BF208" s="95"/>
      <c r="BG208" s="95"/>
      <c r="BH208" s="95"/>
      <c r="BI208" s="95"/>
      <c r="BJ208" s="95"/>
      <c r="BK208" s="95"/>
      <c r="BL208" s="95"/>
      <c r="BM208" s="95"/>
      <c r="BN208" s="95"/>
      <c r="BO208" s="95"/>
      <c r="BP208" s="95"/>
      <c r="BQ208" s="95"/>
      <c r="BR208" s="95"/>
      <c r="BS208" s="95"/>
      <c r="BT208" s="95"/>
      <c r="BU208" s="95"/>
      <c r="BV208" s="94"/>
      <c r="BW208" s="94"/>
      <c r="BX208" s="94"/>
      <c r="BY208" s="94"/>
      <c r="BZ208" s="94"/>
      <c r="CA208" s="94"/>
      <c r="CB208" s="94"/>
      <c r="CC208" s="94"/>
      <c r="CD208" s="94"/>
      <c r="CE208" s="94"/>
      <c r="CF208" s="94"/>
      <c r="CG208" s="94"/>
      <c r="CH208" s="94"/>
      <c r="CI208" s="94"/>
      <c r="CJ208" s="94"/>
      <c r="CK208" s="94"/>
      <c r="CL208" s="94"/>
      <c r="CM208" s="94"/>
      <c r="CN208" s="94"/>
      <c r="CO208" s="94"/>
      <c r="CP208" s="94"/>
      <c r="CQ208" s="94"/>
    </row>
    <row r="209" spans="4:95" s="81" customFormat="1" ht="15.6" x14ac:dyDescent="0.3"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U209" s="94"/>
      <c r="V209" s="95"/>
      <c r="W209" s="95"/>
      <c r="X209" s="95"/>
      <c r="Y209" s="95"/>
      <c r="Z209" s="95"/>
      <c r="AA209" s="95"/>
      <c r="AB209" s="95"/>
      <c r="AC209" s="95"/>
      <c r="AD209" s="96"/>
      <c r="AE209" s="96"/>
      <c r="AF209" s="96"/>
      <c r="AG209" s="95"/>
      <c r="AH209" s="95"/>
      <c r="AI209" s="95"/>
      <c r="AJ209" s="95"/>
      <c r="AK209" s="120">
        <v>8</v>
      </c>
      <c r="AL209" s="95" t="str">
        <f t="shared" si="106"/>
        <v/>
      </c>
      <c r="AM209" s="96" t="str">
        <f t="shared" si="107"/>
        <v/>
      </c>
      <c r="AN209" s="96" t="str">
        <f t="shared" si="107"/>
        <v/>
      </c>
      <c r="AO209" s="95">
        <v>1</v>
      </c>
      <c r="AP209" s="95"/>
      <c r="AQ209" s="95"/>
      <c r="AR209" s="95"/>
      <c r="AS209" s="95"/>
      <c r="AT209" s="95"/>
      <c r="AU209" s="95"/>
      <c r="AV209" s="95"/>
      <c r="AW209" s="95"/>
      <c r="AX209" s="95"/>
      <c r="AY209" s="95"/>
      <c r="AZ209" s="95"/>
      <c r="BA209" s="95"/>
      <c r="BB209" s="95"/>
      <c r="BC209" s="95"/>
      <c r="BD209" s="95"/>
      <c r="BE209" s="95"/>
      <c r="BF209" s="95"/>
      <c r="BG209" s="95"/>
      <c r="BH209" s="95"/>
      <c r="BI209" s="95"/>
      <c r="BJ209" s="95"/>
      <c r="BK209" s="95"/>
      <c r="BL209" s="95"/>
      <c r="BM209" s="95"/>
      <c r="BN209" s="95"/>
      <c r="BO209" s="95"/>
      <c r="BP209" s="95"/>
      <c r="BQ209" s="95"/>
      <c r="BR209" s="95"/>
      <c r="BS209" s="95"/>
      <c r="BT209" s="95"/>
      <c r="BU209" s="95"/>
      <c r="BV209" s="94"/>
      <c r="BW209" s="94"/>
      <c r="BX209" s="94"/>
      <c r="BY209" s="94"/>
      <c r="BZ209" s="94"/>
      <c r="CA209" s="94"/>
      <c r="CB209" s="94"/>
      <c r="CC209" s="94"/>
      <c r="CD209" s="94"/>
      <c r="CE209" s="94"/>
      <c r="CF209" s="94"/>
      <c r="CG209" s="94"/>
      <c r="CH209" s="94"/>
      <c r="CI209" s="94"/>
      <c r="CJ209" s="94"/>
      <c r="CK209" s="94"/>
      <c r="CL209" s="94"/>
      <c r="CM209" s="94"/>
      <c r="CN209" s="94"/>
      <c r="CO209" s="94"/>
      <c r="CP209" s="94"/>
      <c r="CQ209" s="94"/>
    </row>
    <row r="210" spans="4:95" s="81" customFormat="1" ht="15.6" x14ac:dyDescent="0.3"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U210" s="94"/>
      <c r="V210" s="95"/>
      <c r="W210" s="95"/>
      <c r="X210" s="95"/>
      <c r="Y210" s="95"/>
      <c r="Z210" s="95"/>
      <c r="AA210" s="95"/>
      <c r="AB210" s="95"/>
      <c r="AC210" s="95"/>
      <c r="AD210" s="96"/>
      <c r="AE210" s="96"/>
      <c r="AF210" s="96"/>
      <c r="AG210" s="95"/>
      <c r="AH210" s="95"/>
      <c r="AI210" s="95"/>
      <c r="AJ210" s="95"/>
      <c r="AK210" s="120">
        <v>9</v>
      </c>
      <c r="AL210" s="95" t="str">
        <f t="shared" si="106"/>
        <v/>
      </c>
      <c r="AM210" s="96" t="str">
        <f t="shared" si="107"/>
        <v/>
      </c>
      <c r="AN210" s="96" t="str">
        <f t="shared" si="107"/>
        <v/>
      </c>
      <c r="AO210" s="95">
        <v>1</v>
      </c>
      <c r="AP210" s="95"/>
      <c r="AQ210" s="95"/>
      <c r="AR210" s="95"/>
      <c r="AS210" s="95"/>
      <c r="AT210" s="95"/>
      <c r="AU210" s="95"/>
      <c r="AV210" s="95"/>
      <c r="AW210" s="95"/>
      <c r="AX210" s="95"/>
      <c r="AY210" s="95"/>
      <c r="AZ210" s="95"/>
      <c r="BA210" s="95"/>
      <c r="BB210" s="95"/>
      <c r="BC210" s="95"/>
      <c r="BD210" s="95"/>
      <c r="BE210" s="95"/>
      <c r="BF210" s="95"/>
      <c r="BG210" s="95"/>
      <c r="BH210" s="95"/>
      <c r="BI210" s="95"/>
      <c r="BJ210" s="95"/>
      <c r="BK210" s="95"/>
      <c r="BL210" s="95"/>
      <c r="BM210" s="95"/>
      <c r="BN210" s="95"/>
      <c r="BO210" s="95"/>
      <c r="BP210" s="95"/>
      <c r="BQ210" s="95"/>
      <c r="BR210" s="95"/>
      <c r="BS210" s="95"/>
      <c r="BT210" s="95"/>
      <c r="BU210" s="95"/>
      <c r="BV210" s="94"/>
      <c r="BW210" s="94"/>
      <c r="BX210" s="94"/>
      <c r="BY210" s="94"/>
      <c r="BZ210" s="94"/>
      <c r="CA210" s="94"/>
      <c r="CB210" s="94"/>
      <c r="CC210" s="94"/>
      <c r="CD210" s="94"/>
      <c r="CE210" s="94"/>
      <c r="CF210" s="94"/>
      <c r="CG210" s="94"/>
      <c r="CH210" s="94"/>
      <c r="CI210" s="94"/>
      <c r="CJ210" s="94"/>
      <c r="CK210" s="94"/>
      <c r="CL210" s="94"/>
      <c r="CM210" s="94"/>
      <c r="CN210" s="94"/>
      <c r="CO210" s="94"/>
      <c r="CP210" s="94"/>
      <c r="CQ210" s="94"/>
    </row>
    <row r="211" spans="4:95" s="81" customFormat="1" ht="15.6" x14ac:dyDescent="0.3"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U211" s="94"/>
      <c r="V211" s="95"/>
      <c r="W211" s="95"/>
      <c r="X211" s="95"/>
      <c r="Y211" s="95"/>
      <c r="Z211" s="95"/>
      <c r="AA211" s="95"/>
      <c r="AB211" s="95"/>
      <c r="AC211" s="95"/>
      <c r="AD211" s="96"/>
      <c r="AE211" s="96"/>
      <c r="AF211" s="96"/>
      <c r="AG211" s="95"/>
      <c r="AH211" s="95"/>
      <c r="AI211" s="95"/>
      <c r="AJ211" s="95"/>
      <c r="AK211" s="120">
        <v>10</v>
      </c>
      <c r="AL211" s="95" t="str">
        <f t="shared" si="106"/>
        <v/>
      </c>
      <c r="AM211" s="96" t="str">
        <f t="shared" si="107"/>
        <v/>
      </c>
      <c r="AN211" s="96" t="str">
        <f t="shared" si="107"/>
        <v/>
      </c>
      <c r="AO211" s="95">
        <v>1</v>
      </c>
      <c r="AP211" s="95"/>
      <c r="AQ211" s="95"/>
      <c r="AR211" s="95"/>
      <c r="AS211" s="95"/>
      <c r="AT211" s="95"/>
      <c r="AU211" s="95"/>
      <c r="AV211" s="95"/>
      <c r="AW211" s="95"/>
      <c r="AX211" s="95"/>
      <c r="AY211" s="95"/>
      <c r="AZ211" s="95"/>
      <c r="BA211" s="95"/>
      <c r="BB211" s="95"/>
      <c r="BC211" s="95"/>
      <c r="BD211" s="95"/>
      <c r="BE211" s="95"/>
      <c r="BF211" s="95"/>
      <c r="BG211" s="95"/>
      <c r="BH211" s="95"/>
      <c r="BI211" s="95"/>
      <c r="BJ211" s="95"/>
      <c r="BK211" s="95"/>
      <c r="BL211" s="95"/>
      <c r="BM211" s="95"/>
      <c r="BN211" s="95"/>
      <c r="BO211" s="95"/>
      <c r="BP211" s="95"/>
      <c r="BQ211" s="95"/>
      <c r="BR211" s="95"/>
      <c r="BS211" s="95"/>
      <c r="BT211" s="95"/>
      <c r="BU211" s="95"/>
      <c r="BV211" s="94"/>
      <c r="BW211" s="94"/>
      <c r="BX211" s="94"/>
      <c r="BY211" s="94"/>
      <c r="BZ211" s="94"/>
      <c r="CA211" s="94"/>
      <c r="CB211" s="94"/>
      <c r="CC211" s="94"/>
      <c r="CD211" s="94"/>
      <c r="CE211" s="94"/>
      <c r="CF211" s="94"/>
      <c r="CG211" s="94"/>
      <c r="CH211" s="94"/>
      <c r="CI211" s="94"/>
      <c r="CJ211" s="94"/>
      <c r="CK211" s="94"/>
      <c r="CL211" s="94"/>
      <c r="CM211" s="94"/>
      <c r="CN211" s="94"/>
      <c r="CO211" s="94"/>
      <c r="CP211" s="94"/>
      <c r="CQ211" s="94"/>
    </row>
    <row r="212" spans="4:95" s="81" customFormat="1" ht="15.6" x14ac:dyDescent="0.3">
      <c r="D212" s="84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U212" s="94"/>
      <c r="V212" s="95"/>
      <c r="W212" s="95"/>
      <c r="X212" s="95"/>
      <c r="Y212" s="95"/>
      <c r="Z212" s="95"/>
      <c r="AA212" s="95"/>
      <c r="AB212" s="95"/>
      <c r="AC212" s="95"/>
      <c r="AD212" s="95"/>
      <c r="AE212" s="95"/>
      <c r="AF212" s="95"/>
      <c r="AG212" s="95"/>
      <c r="AH212" s="95"/>
      <c r="AI212" s="95"/>
      <c r="AJ212" s="95"/>
      <c r="AK212" s="120">
        <v>11</v>
      </c>
      <c r="AL212" s="95" t="str">
        <f t="shared" si="106"/>
        <v/>
      </c>
      <c r="AM212" s="96" t="str">
        <f t="shared" si="107"/>
        <v/>
      </c>
      <c r="AN212" s="96" t="str">
        <f t="shared" si="107"/>
        <v/>
      </c>
      <c r="AO212" s="95">
        <v>1</v>
      </c>
      <c r="AP212" s="95"/>
      <c r="AQ212" s="95"/>
      <c r="AR212" s="95"/>
      <c r="AS212" s="95"/>
      <c r="AT212" s="95"/>
      <c r="AU212" s="95"/>
      <c r="AV212" s="95"/>
      <c r="AW212" s="95"/>
      <c r="AX212" s="95"/>
      <c r="AY212" s="95"/>
      <c r="AZ212" s="95"/>
      <c r="BA212" s="95"/>
      <c r="BB212" s="95"/>
      <c r="BC212" s="95"/>
      <c r="BD212" s="95"/>
      <c r="BE212" s="95"/>
      <c r="BF212" s="95"/>
      <c r="BG212" s="95"/>
      <c r="BH212" s="95"/>
      <c r="BI212" s="95"/>
      <c r="BJ212" s="95"/>
      <c r="BK212" s="95"/>
      <c r="BL212" s="95"/>
      <c r="BM212" s="95"/>
      <c r="BN212" s="95"/>
      <c r="BO212" s="95"/>
      <c r="BP212" s="95"/>
      <c r="BQ212" s="95"/>
      <c r="BR212" s="95"/>
      <c r="BS212" s="95"/>
      <c r="BT212" s="95"/>
      <c r="BU212" s="95"/>
      <c r="BV212" s="94"/>
      <c r="BW212" s="94"/>
      <c r="BX212" s="94"/>
      <c r="BY212" s="94"/>
      <c r="BZ212" s="94"/>
      <c r="CA212" s="94"/>
      <c r="CB212" s="94"/>
      <c r="CC212" s="94"/>
      <c r="CD212" s="94"/>
      <c r="CE212" s="94"/>
      <c r="CF212" s="94"/>
      <c r="CG212" s="94"/>
      <c r="CH212" s="94"/>
      <c r="CI212" s="94"/>
      <c r="CJ212" s="94"/>
      <c r="CK212" s="94"/>
      <c r="CL212" s="94"/>
      <c r="CM212" s="94"/>
      <c r="CN212" s="94"/>
      <c r="CO212" s="94"/>
      <c r="CP212" s="94"/>
      <c r="CQ212" s="94"/>
    </row>
    <row r="213" spans="4:95" s="81" customFormat="1" ht="15.6" x14ac:dyDescent="0.3">
      <c r="D213" s="91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U213" s="94"/>
      <c r="V213" s="95"/>
      <c r="W213" s="95"/>
      <c r="X213" s="95"/>
      <c r="Y213" s="95"/>
      <c r="Z213" s="95"/>
      <c r="AA213" s="95"/>
      <c r="AB213" s="95"/>
      <c r="AC213" s="95"/>
      <c r="AD213" s="95"/>
      <c r="AE213" s="95"/>
      <c r="AF213" s="95"/>
      <c r="AG213" s="95"/>
      <c r="AH213" s="95"/>
      <c r="AI213" s="95"/>
      <c r="AJ213" s="95"/>
      <c r="AK213" s="120">
        <v>12</v>
      </c>
      <c r="AL213" s="95" t="str">
        <f t="shared" si="106"/>
        <v/>
      </c>
      <c r="AM213" s="96" t="str">
        <f t="shared" si="107"/>
        <v/>
      </c>
      <c r="AN213" s="96" t="str">
        <f t="shared" si="107"/>
        <v/>
      </c>
      <c r="AO213" s="95">
        <v>1</v>
      </c>
      <c r="AP213" s="95"/>
      <c r="AQ213" s="95"/>
      <c r="AR213" s="95"/>
      <c r="AS213" s="95"/>
      <c r="AT213" s="95"/>
      <c r="AU213" s="95"/>
      <c r="AV213" s="95"/>
      <c r="AW213" s="95"/>
      <c r="AX213" s="95"/>
      <c r="AY213" s="95"/>
      <c r="AZ213" s="95"/>
      <c r="BA213" s="95"/>
      <c r="BB213" s="95"/>
      <c r="BC213" s="95"/>
      <c r="BD213" s="95"/>
      <c r="BE213" s="95"/>
      <c r="BF213" s="95"/>
      <c r="BG213" s="95"/>
      <c r="BH213" s="95"/>
      <c r="BI213" s="95"/>
      <c r="BJ213" s="95"/>
      <c r="BK213" s="95"/>
      <c r="BL213" s="95"/>
      <c r="BM213" s="95"/>
      <c r="BN213" s="95"/>
      <c r="BO213" s="95"/>
      <c r="BP213" s="95"/>
      <c r="BQ213" s="95"/>
      <c r="BR213" s="95"/>
      <c r="BS213" s="95"/>
      <c r="BT213" s="95"/>
      <c r="BU213" s="95"/>
      <c r="BV213" s="94"/>
      <c r="BW213" s="94"/>
      <c r="BX213" s="94"/>
      <c r="BY213" s="94"/>
      <c r="BZ213" s="94"/>
      <c r="CA213" s="94"/>
      <c r="CB213" s="94"/>
      <c r="CC213" s="94"/>
      <c r="CD213" s="94"/>
      <c r="CE213" s="94"/>
      <c r="CF213" s="94"/>
      <c r="CG213" s="94"/>
      <c r="CH213" s="94"/>
      <c r="CI213" s="94"/>
      <c r="CJ213" s="94"/>
      <c r="CK213" s="94"/>
      <c r="CL213" s="94"/>
      <c r="CM213" s="94"/>
      <c r="CN213" s="94"/>
      <c r="CO213" s="94"/>
      <c r="CP213" s="94"/>
      <c r="CQ213" s="94"/>
    </row>
    <row r="214" spans="4:95" s="81" customFormat="1" ht="15.6" x14ac:dyDescent="0.3"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U214" s="94"/>
      <c r="V214" s="95"/>
      <c r="W214" s="95"/>
      <c r="X214" s="95"/>
      <c r="Y214" s="95"/>
      <c r="Z214" s="95"/>
      <c r="AA214" s="95"/>
      <c r="AB214" s="95"/>
      <c r="AC214" s="95"/>
      <c r="AD214" s="95"/>
      <c r="AE214" s="95"/>
      <c r="AF214" s="95"/>
      <c r="AG214" s="95"/>
      <c r="AH214" s="95"/>
      <c r="AI214" s="95"/>
      <c r="AJ214" s="95"/>
      <c r="AK214" s="120"/>
      <c r="AL214" s="95"/>
      <c r="AM214" s="96"/>
      <c r="AN214" s="96" t="str">
        <f t="shared" ref="AN214" si="108">+AA102</f>
        <v/>
      </c>
      <c r="AO214" s="95"/>
      <c r="AP214" s="95"/>
      <c r="AQ214" s="95"/>
      <c r="AR214" s="95"/>
      <c r="AS214" s="95"/>
      <c r="AT214" s="95"/>
      <c r="AU214" s="95"/>
      <c r="AV214" s="95"/>
      <c r="AW214" s="95"/>
      <c r="AX214" s="95"/>
      <c r="AY214" s="95"/>
      <c r="AZ214" s="95"/>
      <c r="BA214" s="95"/>
      <c r="BB214" s="95"/>
      <c r="BC214" s="95"/>
      <c r="BD214" s="95"/>
      <c r="BE214" s="95"/>
      <c r="BF214" s="95"/>
      <c r="BG214" s="95"/>
      <c r="BH214" s="95"/>
      <c r="BI214" s="95"/>
      <c r="BJ214" s="95"/>
      <c r="BK214" s="95"/>
      <c r="BL214" s="95"/>
      <c r="BM214" s="95"/>
      <c r="BN214" s="95"/>
      <c r="BO214" s="95"/>
      <c r="BP214" s="95"/>
      <c r="BQ214" s="95"/>
      <c r="BR214" s="95"/>
      <c r="BS214" s="95"/>
      <c r="BT214" s="95"/>
      <c r="BU214" s="95"/>
      <c r="BV214" s="94"/>
      <c r="BW214" s="94"/>
      <c r="BX214" s="94"/>
      <c r="BY214" s="94"/>
      <c r="BZ214" s="94"/>
      <c r="CA214" s="94"/>
      <c r="CB214" s="94"/>
      <c r="CC214" s="94"/>
      <c r="CD214" s="94"/>
      <c r="CE214" s="94"/>
      <c r="CF214" s="94"/>
      <c r="CG214" s="94"/>
      <c r="CH214" s="94"/>
      <c r="CI214" s="94"/>
      <c r="CJ214" s="94"/>
      <c r="CK214" s="94"/>
      <c r="CL214" s="94"/>
      <c r="CM214" s="94"/>
      <c r="CN214" s="94"/>
      <c r="CO214" s="94"/>
      <c r="CP214" s="94"/>
      <c r="CQ214" s="94"/>
    </row>
    <row r="215" spans="4:95" s="81" customFormat="1" ht="15.6" x14ac:dyDescent="0.3"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U215" s="94"/>
      <c r="V215" s="95"/>
      <c r="W215" s="95"/>
      <c r="X215" s="95"/>
      <c r="Y215" s="95"/>
      <c r="Z215" s="95"/>
      <c r="AA215" s="95"/>
      <c r="AB215" s="95"/>
      <c r="AC215" s="95"/>
      <c r="AD215" s="95"/>
      <c r="AE215" s="95"/>
      <c r="AF215" s="95"/>
      <c r="AG215" s="95"/>
      <c r="AH215" s="95"/>
      <c r="AI215" s="95"/>
      <c r="AJ215" s="95"/>
      <c r="AK215" s="120"/>
      <c r="AL215" s="95"/>
      <c r="AM215" s="96"/>
      <c r="AN215" s="96" t="str">
        <f t="shared" ref="AN215" si="109">+AA103</f>
        <v/>
      </c>
      <c r="AO215" s="95"/>
      <c r="AP215" s="95"/>
      <c r="AQ215" s="95"/>
      <c r="AR215" s="95"/>
      <c r="AS215" s="95"/>
      <c r="AT215" s="95"/>
      <c r="AU215" s="95"/>
      <c r="AV215" s="95"/>
      <c r="AW215" s="95"/>
      <c r="AX215" s="95"/>
      <c r="AY215" s="95"/>
      <c r="AZ215" s="95"/>
      <c r="BA215" s="95"/>
      <c r="BB215" s="95"/>
      <c r="BC215" s="95"/>
      <c r="BD215" s="95"/>
      <c r="BE215" s="95"/>
      <c r="BF215" s="95"/>
      <c r="BG215" s="95"/>
      <c r="BH215" s="95"/>
      <c r="BI215" s="95"/>
      <c r="BJ215" s="95"/>
      <c r="BK215" s="95"/>
      <c r="BL215" s="95"/>
      <c r="BM215" s="95"/>
      <c r="BN215" s="95"/>
      <c r="BO215" s="95"/>
      <c r="BP215" s="95"/>
      <c r="BQ215" s="95"/>
      <c r="BR215" s="95"/>
      <c r="BS215" s="95"/>
      <c r="BT215" s="95"/>
      <c r="BU215" s="95"/>
      <c r="BV215" s="94"/>
      <c r="BW215" s="94"/>
      <c r="BX215" s="94"/>
      <c r="BY215" s="94"/>
      <c r="BZ215" s="94"/>
      <c r="CA215" s="94"/>
      <c r="CB215" s="94"/>
      <c r="CC215" s="94"/>
      <c r="CD215" s="94"/>
      <c r="CE215" s="94"/>
      <c r="CF215" s="94"/>
      <c r="CG215" s="94"/>
      <c r="CH215" s="94"/>
      <c r="CI215" s="94"/>
      <c r="CJ215" s="94"/>
      <c r="CK215" s="94"/>
      <c r="CL215" s="94"/>
      <c r="CM215" s="94"/>
      <c r="CN215" s="94"/>
      <c r="CO215" s="94"/>
      <c r="CP215" s="94"/>
      <c r="CQ215" s="94"/>
    </row>
    <row r="216" spans="4:95" s="81" customFormat="1" ht="15.6" x14ac:dyDescent="0.3"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U216" s="94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5"/>
      <c r="AH216" s="95"/>
      <c r="AI216" s="95"/>
      <c r="AJ216" s="95"/>
      <c r="AK216" s="120"/>
      <c r="AL216" s="95"/>
      <c r="AM216" s="96"/>
      <c r="AN216" s="96" t="str">
        <f t="shared" ref="AN216" si="110">+AA104</f>
        <v/>
      </c>
      <c r="AO216" s="95"/>
      <c r="AP216" s="95"/>
      <c r="AQ216" s="95"/>
      <c r="AR216" s="95"/>
      <c r="AS216" s="95"/>
      <c r="AT216" s="95"/>
      <c r="AU216" s="95"/>
      <c r="AV216" s="95"/>
      <c r="AW216" s="95"/>
      <c r="AX216" s="95"/>
      <c r="AY216" s="95"/>
      <c r="AZ216" s="95"/>
      <c r="BA216" s="95"/>
      <c r="BB216" s="95"/>
      <c r="BC216" s="95"/>
      <c r="BD216" s="95"/>
      <c r="BE216" s="95"/>
      <c r="BF216" s="95"/>
      <c r="BG216" s="95"/>
      <c r="BH216" s="95"/>
      <c r="BI216" s="95"/>
      <c r="BJ216" s="95"/>
      <c r="BK216" s="95"/>
      <c r="BL216" s="95"/>
      <c r="BM216" s="95"/>
      <c r="BN216" s="95"/>
      <c r="BO216" s="95"/>
      <c r="BP216" s="95"/>
      <c r="BQ216" s="95"/>
      <c r="BR216" s="95"/>
      <c r="BS216" s="95"/>
      <c r="BT216" s="95"/>
      <c r="BU216" s="95"/>
      <c r="BV216" s="94"/>
      <c r="BW216" s="94"/>
      <c r="BX216" s="94"/>
      <c r="BY216" s="94"/>
      <c r="BZ216" s="94"/>
      <c r="CA216" s="94"/>
      <c r="CB216" s="94"/>
      <c r="CC216" s="94"/>
      <c r="CD216" s="94"/>
      <c r="CE216" s="94"/>
      <c r="CF216" s="94"/>
      <c r="CG216" s="94"/>
      <c r="CH216" s="94"/>
      <c r="CI216" s="94"/>
      <c r="CJ216" s="94"/>
      <c r="CK216" s="94"/>
      <c r="CL216" s="94"/>
      <c r="CM216" s="94"/>
      <c r="CN216" s="94"/>
      <c r="CO216" s="94"/>
      <c r="CP216" s="94"/>
      <c r="CQ216" s="94"/>
    </row>
    <row r="217" spans="4:95" s="81" customFormat="1" ht="15.6" x14ac:dyDescent="0.3"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U217" s="94"/>
      <c r="V217" s="95"/>
      <c r="W217" s="95"/>
      <c r="X217" s="95"/>
      <c r="Y217" s="95"/>
      <c r="Z217" s="95"/>
      <c r="AA217" s="95"/>
      <c r="AB217" s="95"/>
      <c r="AC217" s="95"/>
      <c r="AD217" s="95"/>
      <c r="AE217" s="95"/>
      <c r="AF217" s="95"/>
      <c r="AG217" s="95"/>
      <c r="AH217" s="95"/>
      <c r="AI217" s="95"/>
      <c r="AJ217" s="95"/>
      <c r="AK217" s="120"/>
      <c r="AL217" s="95"/>
      <c r="AM217" s="96"/>
      <c r="AN217" s="96" t="str">
        <f t="shared" ref="AN217" si="111">+AA105</f>
        <v/>
      </c>
      <c r="AO217" s="95"/>
      <c r="AP217" s="95"/>
      <c r="AQ217" s="95"/>
      <c r="AR217" s="95"/>
      <c r="AS217" s="95"/>
      <c r="AT217" s="95"/>
      <c r="AU217" s="95"/>
      <c r="AV217" s="95"/>
      <c r="AW217" s="95"/>
      <c r="AX217" s="95"/>
      <c r="AY217" s="95"/>
      <c r="AZ217" s="95"/>
      <c r="BA217" s="95"/>
      <c r="BB217" s="95"/>
      <c r="BC217" s="95"/>
      <c r="BD217" s="95"/>
      <c r="BE217" s="95"/>
      <c r="BF217" s="95"/>
      <c r="BG217" s="95"/>
      <c r="BH217" s="95"/>
      <c r="BI217" s="95"/>
      <c r="BJ217" s="95"/>
      <c r="BK217" s="95"/>
      <c r="BL217" s="95"/>
      <c r="BM217" s="95"/>
      <c r="BN217" s="95"/>
      <c r="BO217" s="95"/>
      <c r="BP217" s="95"/>
      <c r="BQ217" s="95"/>
      <c r="BR217" s="95"/>
      <c r="BS217" s="95"/>
      <c r="BT217" s="95"/>
      <c r="BU217" s="95"/>
      <c r="BV217" s="94"/>
      <c r="BW217" s="94"/>
      <c r="BX217" s="94"/>
      <c r="BY217" s="94"/>
      <c r="BZ217" s="94"/>
      <c r="CA217" s="94"/>
      <c r="CB217" s="94"/>
      <c r="CC217" s="94"/>
      <c r="CD217" s="94"/>
      <c r="CE217" s="94"/>
      <c r="CF217" s="94"/>
      <c r="CG217" s="94"/>
      <c r="CH217" s="94"/>
      <c r="CI217" s="94"/>
      <c r="CJ217" s="94"/>
      <c r="CK217" s="94"/>
      <c r="CL217" s="94"/>
      <c r="CM217" s="94"/>
      <c r="CN217" s="94"/>
      <c r="CO217" s="94"/>
      <c r="CP217" s="94"/>
      <c r="CQ217" s="94"/>
    </row>
    <row r="218" spans="4:95" s="81" customFormat="1" ht="15.6" x14ac:dyDescent="0.3"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U218" s="94"/>
      <c r="V218" s="95"/>
      <c r="W218" s="95"/>
      <c r="X218" s="95"/>
      <c r="Y218" s="95"/>
      <c r="Z218" s="95"/>
      <c r="AA218" s="95"/>
      <c r="AB218" s="95"/>
      <c r="AC218" s="95"/>
      <c r="AD218" s="95"/>
      <c r="AE218" s="95"/>
      <c r="AF218" s="95"/>
      <c r="AG218" s="95"/>
      <c r="AH218" s="95"/>
      <c r="AI218" s="95"/>
      <c r="AJ218" s="95"/>
      <c r="AK218" s="120"/>
      <c r="AL218" s="95"/>
      <c r="AM218" s="96"/>
      <c r="AN218" s="96" t="str">
        <f t="shared" ref="AN218" si="112">+AA106</f>
        <v/>
      </c>
      <c r="AO218" s="95"/>
      <c r="AP218" s="95"/>
      <c r="AQ218" s="95"/>
      <c r="AR218" s="95"/>
      <c r="AS218" s="95"/>
      <c r="AT218" s="95"/>
      <c r="AU218" s="95"/>
      <c r="AV218" s="95"/>
      <c r="AW218" s="95"/>
      <c r="AX218" s="95"/>
      <c r="AY218" s="95"/>
      <c r="AZ218" s="95"/>
      <c r="BA218" s="95"/>
      <c r="BB218" s="95"/>
      <c r="BC218" s="95"/>
      <c r="BD218" s="95"/>
      <c r="BE218" s="95"/>
      <c r="BF218" s="95"/>
      <c r="BG218" s="95"/>
      <c r="BH218" s="95"/>
      <c r="BI218" s="95"/>
      <c r="BJ218" s="95"/>
      <c r="BK218" s="95"/>
      <c r="BL218" s="95"/>
      <c r="BM218" s="95"/>
      <c r="BN218" s="95"/>
      <c r="BO218" s="95"/>
      <c r="BP218" s="95"/>
      <c r="BQ218" s="95"/>
      <c r="BR218" s="95"/>
      <c r="BS218" s="95"/>
      <c r="BT218" s="95"/>
      <c r="BU218" s="95"/>
      <c r="BV218" s="94"/>
      <c r="BW218" s="94"/>
      <c r="BX218" s="94"/>
      <c r="BY218" s="94"/>
      <c r="BZ218" s="94"/>
      <c r="CA218" s="94"/>
      <c r="CB218" s="94"/>
      <c r="CC218" s="94"/>
      <c r="CD218" s="94"/>
      <c r="CE218" s="94"/>
      <c r="CF218" s="94"/>
      <c r="CG218" s="94"/>
      <c r="CH218" s="94"/>
      <c r="CI218" s="94"/>
      <c r="CJ218" s="94"/>
      <c r="CK218" s="94"/>
      <c r="CL218" s="94"/>
      <c r="CM218" s="94"/>
      <c r="CN218" s="94"/>
      <c r="CO218" s="94"/>
      <c r="CP218" s="94"/>
      <c r="CQ218" s="94"/>
    </row>
    <row r="219" spans="4:95" s="81" customFormat="1" ht="15.6" x14ac:dyDescent="0.3"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U219" s="94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/>
      <c r="AG219" s="95"/>
      <c r="AH219" s="95"/>
      <c r="AI219" s="95"/>
      <c r="AJ219" s="95"/>
      <c r="AK219" s="120"/>
      <c r="AL219" s="95"/>
      <c r="AM219" s="96"/>
      <c r="AN219" s="96" t="str">
        <f t="shared" ref="AN219" si="113">+AA107</f>
        <v/>
      </c>
      <c r="AO219" s="95"/>
      <c r="AP219" s="95"/>
      <c r="AQ219" s="95"/>
      <c r="AR219" s="95"/>
      <c r="AS219" s="95"/>
      <c r="AT219" s="95"/>
      <c r="AU219" s="95"/>
      <c r="AV219" s="95"/>
      <c r="AW219" s="95"/>
      <c r="AX219" s="95"/>
      <c r="AY219" s="95"/>
      <c r="AZ219" s="95"/>
      <c r="BA219" s="95"/>
      <c r="BB219" s="95"/>
      <c r="BC219" s="95"/>
      <c r="BD219" s="95"/>
      <c r="BE219" s="95"/>
      <c r="BF219" s="95"/>
      <c r="BG219" s="95"/>
      <c r="BH219" s="95"/>
      <c r="BI219" s="95"/>
      <c r="BJ219" s="95"/>
      <c r="BK219" s="95"/>
      <c r="BL219" s="95"/>
      <c r="BM219" s="95"/>
      <c r="BN219" s="95"/>
      <c r="BO219" s="95"/>
      <c r="BP219" s="95"/>
      <c r="BQ219" s="95"/>
      <c r="BR219" s="95"/>
      <c r="BS219" s="95"/>
      <c r="BT219" s="95"/>
      <c r="BU219" s="95"/>
      <c r="BV219" s="94"/>
      <c r="BW219" s="94"/>
      <c r="BX219" s="94"/>
      <c r="BY219" s="94"/>
      <c r="BZ219" s="94"/>
      <c r="CA219" s="94"/>
      <c r="CB219" s="94"/>
      <c r="CC219" s="94"/>
      <c r="CD219" s="94"/>
      <c r="CE219" s="94"/>
      <c r="CF219" s="94"/>
      <c r="CG219" s="94"/>
      <c r="CH219" s="94"/>
      <c r="CI219" s="94"/>
      <c r="CJ219" s="94"/>
      <c r="CK219" s="94"/>
      <c r="CL219" s="94"/>
      <c r="CM219" s="94"/>
      <c r="CN219" s="94"/>
      <c r="CO219" s="94"/>
      <c r="CP219" s="94"/>
      <c r="CQ219" s="94"/>
    </row>
    <row r="220" spans="4:95" s="81" customFormat="1" ht="15.6" x14ac:dyDescent="0.3"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U220" s="94"/>
      <c r="V220" s="95"/>
      <c r="W220" s="95"/>
      <c r="X220" s="95"/>
      <c r="Y220" s="95"/>
      <c r="Z220" s="95"/>
      <c r="AA220" s="95"/>
      <c r="AB220" s="95"/>
      <c r="AC220" s="95"/>
      <c r="AD220" s="95"/>
      <c r="AE220" s="95"/>
      <c r="AF220" s="95"/>
      <c r="AG220" s="95"/>
      <c r="AH220" s="95"/>
      <c r="AI220" s="95"/>
      <c r="AJ220" s="95"/>
      <c r="AK220" s="120"/>
      <c r="AL220" s="95"/>
      <c r="AM220" s="96"/>
      <c r="AN220" s="96" t="str">
        <f t="shared" ref="AN220" si="114">+AA108</f>
        <v/>
      </c>
      <c r="AO220" s="95"/>
      <c r="AP220" s="95"/>
      <c r="AQ220" s="95"/>
      <c r="AR220" s="95"/>
      <c r="AS220" s="95"/>
      <c r="AT220" s="95"/>
      <c r="AU220" s="95"/>
      <c r="AV220" s="95"/>
      <c r="AW220" s="95"/>
      <c r="AX220" s="95"/>
      <c r="AY220" s="95"/>
      <c r="AZ220" s="95"/>
      <c r="BA220" s="95"/>
      <c r="BB220" s="95"/>
      <c r="BC220" s="95"/>
      <c r="BD220" s="95"/>
      <c r="BE220" s="95"/>
      <c r="BF220" s="95"/>
      <c r="BG220" s="95"/>
      <c r="BH220" s="95"/>
      <c r="BI220" s="95"/>
      <c r="BJ220" s="95"/>
      <c r="BK220" s="95"/>
      <c r="BL220" s="95"/>
      <c r="BM220" s="95"/>
      <c r="BN220" s="95"/>
      <c r="BO220" s="95"/>
      <c r="BP220" s="95"/>
      <c r="BQ220" s="95"/>
      <c r="BR220" s="95"/>
      <c r="BS220" s="95"/>
      <c r="BT220" s="95"/>
      <c r="BU220" s="95"/>
      <c r="BV220" s="94"/>
      <c r="BW220" s="94"/>
      <c r="BX220" s="94"/>
      <c r="BY220" s="94"/>
      <c r="BZ220" s="94"/>
      <c r="CA220" s="94"/>
      <c r="CB220" s="94"/>
      <c r="CC220" s="94"/>
      <c r="CD220" s="94"/>
      <c r="CE220" s="94"/>
      <c r="CF220" s="94"/>
      <c r="CG220" s="94"/>
      <c r="CH220" s="94"/>
      <c r="CI220" s="94"/>
      <c r="CJ220" s="94"/>
      <c r="CK220" s="94"/>
      <c r="CL220" s="94"/>
      <c r="CM220" s="94"/>
      <c r="CN220" s="94"/>
      <c r="CO220" s="94"/>
      <c r="CP220" s="94"/>
      <c r="CQ220" s="94"/>
    </row>
    <row r="221" spans="4:95" s="81" customFormat="1" x14ac:dyDescent="0.3"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U221" s="94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/>
      <c r="AG221" s="95"/>
      <c r="AH221" s="95"/>
      <c r="AI221" s="116">
        <f>ABS(AI64^2-AI91)</f>
        <v>10.313181413324106</v>
      </c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95"/>
      <c r="AU221" s="95"/>
      <c r="AV221" s="95"/>
      <c r="AW221" s="95"/>
      <c r="AX221" s="95"/>
      <c r="AY221" s="95"/>
      <c r="AZ221" s="95"/>
      <c r="BA221" s="95"/>
      <c r="BB221" s="95"/>
      <c r="BC221" s="95"/>
      <c r="BD221" s="95"/>
      <c r="BE221" s="95"/>
      <c r="BF221" s="95"/>
      <c r="BG221" s="95"/>
      <c r="BH221" s="95"/>
      <c r="BI221" s="95"/>
      <c r="BJ221" s="95"/>
      <c r="BK221" s="95"/>
      <c r="BL221" s="95"/>
      <c r="BM221" s="95"/>
      <c r="BN221" s="95"/>
      <c r="BO221" s="95"/>
      <c r="BP221" s="95"/>
      <c r="BQ221" s="95"/>
      <c r="BR221" s="95"/>
      <c r="BS221" s="95"/>
      <c r="BT221" s="95"/>
      <c r="BU221" s="95"/>
      <c r="BV221" s="94"/>
      <c r="BW221" s="94"/>
      <c r="BX221" s="94"/>
      <c r="BY221" s="94"/>
      <c r="BZ221" s="94"/>
      <c r="CA221" s="94"/>
      <c r="CB221" s="94"/>
      <c r="CC221" s="94"/>
      <c r="CD221" s="94"/>
      <c r="CE221" s="94"/>
      <c r="CF221" s="94"/>
      <c r="CG221" s="94"/>
      <c r="CH221" s="94"/>
      <c r="CI221" s="94"/>
      <c r="CJ221" s="94"/>
      <c r="CK221" s="94"/>
      <c r="CL221" s="94"/>
      <c r="CM221" s="94"/>
      <c r="CN221" s="94"/>
      <c r="CO221" s="94"/>
      <c r="CP221" s="94"/>
      <c r="CQ221" s="94"/>
    </row>
    <row r="222" spans="4:95" s="81" customFormat="1" x14ac:dyDescent="0.3"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U222" s="94"/>
      <c r="V222" s="95"/>
      <c r="W222" s="95"/>
      <c r="X222" s="95"/>
      <c r="Y222" s="95"/>
      <c r="Z222" s="95"/>
      <c r="AA222" s="95"/>
      <c r="AB222" s="95"/>
      <c r="AC222" s="95"/>
      <c r="AD222" s="95"/>
      <c r="AE222" s="95"/>
      <c r="AF222" s="95"/>
      <c r="AG222" s="95"/>
      <c r="AH222" s="95"/>
      <c r="AI222" s="116">
        <f t="shared" ref="AI222:AI231" si="115">ABS(AI65^2-AI92)</f>
        <v>4.8325429409983665</v>
      </c>
      <c r="AJ222" s="116">
        <f t="shared" ref="AJ222" si="116">ABS(AJ65^2-AJ92)</f>
        <v>27.683184583570721</v>
      </c>
      <c r="AK222" s="116"/>
      <c r="AL222" s="116"/>
      <c r="AM222" s="116"/>
      <c r="AN222" s="116"/>
      <c r="AO222" s="116"/>
      <c r="AP222" s="116"/>
      <c r="AQ222" s="116"/>
      <c r="AR222" s="116"/>
      <c r="AS222" s="116"/>
      <c r="AT222" s="95"/>
      <c r="AU222" s="95"/>
      <c r="AV222" s="95"/>
      <c r="AW222" s="95"/>
      <c r="AX222" s="95"/>
      <c r="AY222" s="95"/>
      <c r="AZ222" s="95"/>
      <c r="BA222" s="95"/>
      <c r="BB222" s="95"/>
      <c r="BC222" s="95"/>
      <c r="BD222" s="95"/>
      <c r="BE222" s="95"/>
      <c r="BF222" s="95"/>
      <c r="BG222" s="95"/>
      <c r="BH222" s="95"/>
      <c r="BI222" s="95"/>
      <c r="BJ222" s="95"/>
      <c r="BK222" s="95"/>
      <c r="BL222" s="95"/>
      <c r="BM222" s="95"/>
      <c r="BN222" s="95"/>
      <c r="BO222" s="95"/>
      <c r="BP222" s="95"/>
      <c r="BQ222" s="95"/>
      <c r="BR222" s="95"/>
      <c r="BS222" s="95"/>
      <c r="BT222" s="95"/>
      <c r="BU222" s="95"/>
      <c r="BV222" s="94"/>
      <c r="BW222" s="94"/>
      <c r="BX222" s="94"/>
      <c r="BY222" s="94"/>
      <c r="BZ222" s="94"/>
      <c r="CA222" s="94"/>
      <c r="CB222" s="94"/>
      <c r="CC222" s="94"/>
      <c r="CD222" s="94"/>
      <c r="CE222" s="94"/>
      <c r="CF222" s="94"/>
      <c r="CG222" s="94"/>
      <c r="CH222" s="94"/>
      <c r="CI222" s="94"/>
      <c r="CJ222" s="94"/>
      <c r="CK222" s="94"/>
      <c r="CL222" s="94"/>
      <c r="CM222" s="94"/>
      <c r="CN222" s="94"/>
      <c r="CO222" s="94"/>
      <c r="CP222" s="94"/>
      <c r="CQ222" s="94"/>
    </row>
    <row r="223" spans="4:95" s="81" customFormat="1" x14ac:dyDescent="0.3"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U223" s="94"/>
      <c r="V223" s="95"/>
      <c r="W223" s="95"/>
      <c r="X223" s="95"/>
      <c r="Y223" s="95"/>
      <c r="Z223" s="95"/>
      <c r="AA223" s="95"/>
      <c r="AB223" s="95"/>
      <c r="AC223" s="95"/>
      <c r="AD223" s="95"/>
      <c r="AE223" s="95"/>
      <c r="AF223" s="95"/>
      <c r="AG223" s="95"/>
      <c r="AH223" s="95"/>
      <c r="AI223" s="116">
        <f t="shared" si="115"/>
        <v>15.0894730494222</v>
      </c>
      <c r="AJ223" s="116">
        <f t="shared" ref="AJ223:AK223" si="117">ABS(AJ66^2-AJ93)</f>
        <v>41.425178770609314</v>
      </c>
      <c r="AK223" s="116">
        <f t="shared" si="117"/>
        <v>4.1619803050973214</v>
      </c>
      <c r="AL223" s="116"/>
      <c r="AM223" s="116"/>
      <c r="AN223" s="116"/>
      <c r="AO223" s="116"/>
      <c r="AP223" s="116"/>
      <c r="AQ223" s="116"/>
      <c r="AR223" s="116"/>
      <c r="AS223" s="116"/>
      <c r="AT223" s="95"/>
      <c r="AU223" s="95"/>
      <c r="AV223" s="95"/>
      <c r="AW223" s="95"/>
      <c r="AX223" s="95"/>
      <c r="AY223" s="95"/>
      <c r="AZ223" s="95"/>
      <c r="BA223" s="95"/>
      <c r="BB223" s="95"/>
      <c r="BC223" s="95"/>
      <c r="BD223" s="95"/>
      <c r="BE223" s="95"/>
      <c r="BF223" s="95"/>
      <c r="BG223" s="95"/>
      <c r="BH223" s="95"/>
      <c r="BI223" s="95"/>
      <c r="BJ223" s="95"/>
      <c r="BK223" s="95"/>
      <c r="BL223" s="95"/>
      <c r="BM223" s="95"/>
      <c r="BN223" s="95"/>
      <c r="BO223" s="95"/>
      <c r="BP223" s="95"/>
      <c r="BQ223" s="95"/>
      <c r="BR223" s="95"/>
      <c r="BS223" s="95"/>
      <c r="BT223" s="95"/>
      <c r="BU223" s="95"/>
      <c r="BV223" s="94"/>
      <c r="BW223" s="94"/>
      <c r="BX223" s="94"/>
      <c r="BY223" s="94"/>
      <c r="BZ223" s="94"/>
      <c r="CA223" s="94"/>
      <c r="CB223" s="94"/>
      <c r="CC223" s="94"/>
      <c r="CD223" s="94"/>
      <c r="CE223" s="94"/>
      <c r="CF223" s="94"/>
      <c r="CG223" s="94"/>
      <c r="CH223" s="94"/>
      <c r="CI223" s="94"/>
      <c r="CJ223" s="94"/>
      <c r="CK223" s="94"/>
      <c r="CL223" s="94"/>
      <c r="CM223" s="94"/>
      <c r="CN223" s="94"/>
      <c r="CO223" s="94"/>
      <c r="CP223" s="94"/>
      <c r="CQ223" s="94"/>
    </row>
    <row r="224" spans="4:95" s="81" customFormat="1" x14ac:dyDescent="0.3"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U224" s="94"/>
      <c r="V224" s="95"/>
      <c r="W224" s="95"/>
      <c r="X224" s="95"/>
      <c r="Y224" s="95"/>
      <c r="Z224" s="95"/>
      <c r="AA224" s="95"/>
      <c r="AB224" s="95"/>
      <c r="AC224" s="95"/>
      <c r="AD224" s="95"/>
      <c r="AE224" s="95"/>
      <c r="AF224" s="95"/>
      <c r="AG224" s="95"/>
      <c r="AH224" s="95"/>
      <c r="AI224" s="116">
        <f t="shared" si="115"/>
        <v>1.0006565352744345</v>
      </c>
      <c r="AJ224" s="116">
        <f t="shared" ref="AJ224:AL224" si="118">ABS(AJ67^2-AJ94)</f>
        <v>8.9999377972989159</v>
      </c>
      <c r="AK224" s="116">
        <f t="shared" si="118"/>
        <v>5.352683042740896</v>
      </c>
      <c r="AL224" s="116">
        <f t="shared" si="118"/>
        <v>12.330078567802477</v>
      </c>
      <c r="AM224" s="116"/>
      <c r="AN224" s="116"/>
      <c r="AO224" s="116"/>
      <c r="AP224" s="116"/>
      <c r="AQ224" s="116"/>
      <c r="AR224" s="116"/>
      <c r="AS224" s="116"/>
      <c r="AT224" s="95"/>
      <c r="AU224" s="95"/>
      <c r="AV224" s="95"/>
      <c r="AW224" s="95"/>
      <c r="AX224" s="95"/>
      <c r="AY224" s="95"/>
      <c r="AZ224" s="95"/>
      <c r="BA224" s="95"/>
      <c r="BB224" s="95"/>
      <c r="BC224" s="95"/>
      <c r="BD224" s="95"/>
      <c r="BE224" s="95"/>
      <c r="BF224" s="95"/>
      <c r="BG224" s="95"/>
      <c r="BH224" s="95"/>
      <c r="BI224" s="95"/>
      <c r="BJ224" s="95"/>
      <c r="BK224" s="95"/>
      <c r="BL224" s="95"/>
      <c r="BM224" s="95"/>
      <c r="BN224" s="95"/>
      <c r="BO224" s="95"/>
      <c r="BP224" s="95"/>
      <c r="BQ224" s="95"/>
      <c r="BR224" s="95"/>
      <c r="BS224" s="95"/>
      <c r="BT224" s="95"/>
      <c r="BU224" s="95"/>
      <c r="BV224" s="94"/>
      <c r="BW224" s="94"/>
      <c r="BX224" s="94"/>
      <c r="BY224" s="94"/>
      <c r="BZ224" s="94"/>
      <c r="CA224" s="94"/>
      <c r="CB224" s="94"/>
      <c r="CC224" s="94"/>
      <c r="CD224" s="94"/>
      <c r="CE224" s="94"/>
      <c r="CF224" s="94"/>
      <c r="CG224" s="94"/>
      <c r="CH224" s="94"/>
      <c r="CI224" s="94"/>
      <c r="CJ224" s="94"/>
      <c r="CK224" s="94"/>
      <c r="CL224" s="94"/>
      <c r="CM224" s="94"/>
      <c r="CN224" s="94"/>
      <c r="CO224" s="94"/>
      <c r="CP224" s="94"/>
      <c r="CQ224" s="94"/>
    </row>
    <row r="225" spans="4:95" s="81" customFormat="1" x14ac:dyDescent="0.3"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U225" s="94"/>
      <c r="V225" s="95"/>
      <c r="W225" s="95"/>
      <c r="X225" s="95"/>
      <c r="Y225" s="95"/>
      <c r="Z225" s="95"/>
      <c r="AA225" s="95"/>
      <c r="AB225" s="95"/>
      <c r="AC225" s="95"/>
      <c r="AD225" s="95"/>
      <c r="AE225" s="95"/>
      <c r="AF225" s="95"/>
      <c r="AG225" s="95"/>
      <c r="AH225" s="95"/>
      <c r="AI225" s="116">
        <f t="shared" si="115"/>
        <v>25.918501574908838</v>
      </c>
      <c r="AJ225" s="116">
        <f t="shared" ref="AJ225:AM225" si="119">ABS(AJ68^2-AJ95)</f>
        <v>8.0800601032614878</v>
      </c>
      <c r="AK225" s="116">
        <f t="shared" si="119"/>
        <v>42.625813061375155</v>
      </c>
      <c r="AL225" s="116">
        <f t="shared" si="119"/>
        <v>47.452839218447416</v>
      </c>
      <c r="AM225" s="116">
        <f t="shared" si="119"/>
        <v>18.927353212316973</v>
      </c>
      <c r="AN225" s="116"/>
      <c r="AO225" s="116"/>
      <c r="AP225" s="116"/>
      <c r="AQ225" s="116"/>
      <c r="AR225" s="116"/>
      <c r="AS225" s="116"/>
      <c r="AT225" s="95"/>
      <c r="AU225" s="95"/>
      <c r="AV225" s="95"/>
      <c r="AW225" s="95"/>
      <c r="AX225" s="95"/>
      <c r="AY225" s="95"/>
      <c r="AZ225" s="95"/>
      <c r="BA225" s="95"/>
      <c r="BB225" s="95"/>
      <c r="BC225" s="95"/>
      <c r="BD225" s="95"/>
      <c r="BE225" s="95"/>
      <c r="BF225" s="95"/>
      <c r="BG225" s="95"/>
      <c r="BH225" s="95"/>
      <c r="BI225" s="95"/>
      <c r="BJ225" s="95"/>
      <c r="BK225" s="95"/>
      <c r="BL225" s="95"/>
      <c r="BM225" s="95"/>
      <c r="BN225" s="95"/>
      <c r="BO225" s="95"/>
      <c r="BP225" s="95"/>
      <c r="BQ225" s="95"/>
      <c r="BR225" s="95"/>
      <c r="BS225" s="95"/>
      <c r="BT225" s="95"/>
      <c r="BU225" s="95"/>
      <c r="BV225" s="94"/>
      <c r="BW225" s="94"/>
      <c r="BX225" s="94"/>
      <c r="BY225" s="94"/>
      <c r="BZ225" s="94"/>
      <c r="CA225" s="94"/>
      <c r="CB225" s="94"/>
      <c r="CC225" s="94"/>
      <c r="CD225" s="94"/>
      <c r="CE225" s="94"/>
      <c r="CF225" s="94"/>
      <c r="CG225" s="94"/>
      <c r="CH225" s="94"/>
      <c r="CI225" s="94"/>
      <c r="CJ225" s="94"/>
      <c r="CK225" s="94"/>
      <c r="CL225" s="94"/>
      <c r="CM225" s="94"/>
      <c r="CN225" s="94"/>
      <c r="CO225" s="94"/>
      <c r="CP225" s="94"/>
      <c r="CQ225" s="94"/>
    </row>
    <row r="226" spans="4:95" s="81" customFormat="1" x14ac:dyDescent="0.3">
      <c r="U226" s="94"/>
      <c r="V226" s="95"/>
      <c r="W226" s="95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116">
        <f t="shared" si="115"/>
        <v>3.0782754414591862</v>
      </c>
      <c r="AJ226" s="116">
        <f t="shared" ref="AJ226:AN226" si="120">ABS(AJ69^2-AJ96)</f>
        <v>16.808114663794509</v>
      </c>
      <c r="AK226" s="116">
        <f t="shared" si="120"/>
        <v>2.4533412529195959</v>
      </c>
      <c r="AL226" s="116">
        <f t="shared" si="120"/>
        <v>5.5569749813639673</v>
      </c>
      <c r="AM226" s="116">
        <f t="shared" si="120"/>
        <v>1.3417465097924459</v>
      </c>
      <c r="AN226" s="116">
        <f t="shared" si="120"/>
        <v>24.999947214405452</v>
      </c>
      <c r="AO226" s="116"/>
      <c r="AP226" s="116"/>
      <c r="AQ226" s="116"/>
      <c r="AR226" s="116"/>
      <c r="AS226" s="116"/>
      <c r="AT226" s="95"/>
      <c r="AU226" s="95"/>
      <c r="AV226" s="95"/>
      <c r="AW226" s="95"/>
      <c r="AX226" s="95"/>
      <c r="AY226" s="95"/>
      <c r="AZ226" s="95"/>
      <c r="BA226" s="95"/>
      <c r="BB226" s="95"/>
      <c r="BC226" s="95"/>
      <c r="BD226" s="95"/>
      <c r="BE226" s="95"/>
      <c r="BF226" s="95"/>
      <c r="BG226" s="95"/>
      <c r="BH226" s="95"/>
      <c r="BI226" s="95"/>
      <c r="BJ226" s="95"/>
      <c r="BK226" s="95"/>
      <c r="BL226" s="95"/>
      <c r="BM226" s="95"/>
      <c r="BN226" s="95"/>
      <c r="BO226" s="95"/>
      <c r="BP226" s="95"/>
      <c r="BQ226" s="95"/>
      <c r="BR226" s="95"/>
      <c r="BS226" s="95"/>
      <c r="BT226" s="95"/>
      <c r="BU226" s="95"/>
      <c r="BV226" s="94"/>
      <c r="BW226" s="94"/>
      <c r="BX226" s="94"/>
      <c r="BY226" s="94"/>
      <c r="BZ226" s="94"/>
      <c r="CA226" s="94"/>
      <c r="CB226" s="94"/>
      <c r="CC226" s="94"/>
      <c r="CD226" s="94"/>
      <c r="CE226" s="94"/>
      <c r="CF226" s="94"/>
      <c r="CG226" s="94"/>
      <c r="CH226" s="94"/>
      <c r="CI226" s="94"/>
      <c r="CJ226" s="94"/>
      <c r="CK226" s="94"/>
      <c r="CL226" s="94"/>
      <c r="CM226" s="94"/>
      <c r="CN226" s="94"/>
      <c r="CO226" s="94"/>
      <c r="CP226" s="94"/>
      <c r="CQ226" s="94"/>
    </row>
    <row r="227" spans="4:95" s="81" customFormat="1" x14ac:dyDescent="0.3">
      <c r="U227" s="94"/>
      <c r="V227" s="95"/>
      <c r="W227" s="95"/>
      <c r="X227" s="95"/>
      <c r="Y227" s="95"/>
      <c r="Z227" s="95"/>
      <c r="AA227" s="95"/>
      <c r="AB227" s="95"/>
      <c r="AC227" s="95"/>
      <c r="AD227" s="95"/>
      <c r="AE227" s="95"/>
      <c r="AF227" s="95"/>
      <c r="AG227" s="95"/>
      <c r="AH227" s="95"/>
      <c r="AI227" s="116">
        <f t="shared" si="115"/>
        <v>19.659768037412451</v>
      </c>
      <c r="AJ227" s="116">
        <f t="shared" ref="AJ227:AO227" si="121">ABS(AJ70^2-AJ97)</f>
        <v>24.855149673579135</v>
      </c>
      <c r="AK227" s="116">
        <f t="shared" si="121"/>
        <v>18.78339164243388</v>
      </c>
      <c r="AL227" s="116">
        <f t="shared" si="121"/>
        <v>12.749305054239652</v>
      </c>
      <c r="AM227" s="116">
        <f t="shared" si="121"/>
        <v>11.945506020250834</v>
      </c>
      <c r="AN227" s="116">
        <f t="shared" si="121"/>
        <v>16.000771262870014</v>
      </c>
      <c r="AO227" s="116">
        <f t="shared" si="121"/>
        <v>9.0008368833315728</v>
      </c>
      <c r="AP227" s="116"/>
      <c r="AQ227" s="116"/>
      <c r="AR227" s="116"/>
      <c r="AS227" s="116"/>
      <c r="AT227" s="95"/>
      <c r="AU227" s="95"/>
      <c r="AV227" s="95"/>
      <c r="AW227" s="95"/>
      <c r="AX227" s="95"/>
      <c r="AY227" s="95"/>
      <c r="AZ227" s="95"/>
      <c r="BA227" s="95"/>
      <c r="BB227" s="95"/>
      <c r="BC227" s="95"/>
      <c r="BD227" s="95"/>
      <c r="BE227" s="95"/>
      <c r="BF227" s="95"/>
      <c r="BG227" s="95"/>
      <c r="BH227" s="95"/>
      <c r="BI227" s="95"/>
      <c r="BJ227" s="95"/>
      <c r="BK227" s="95"/>
      <c r="BL227" s="95"/>
      <c r="BM227" s="95"/>
      <c r="BN227" s="95"/>
      <c r="BO227" s="95"/>
      <c r="BP227" s="95"/>
      <c r="BQ227" s="95"/>
      <c r="BR227" s="95"/>
      <c r="BS227" s="95"/>
      <c r="BT227" s="95"/>
      <c r="BU227" s="95"/>
      <c r="BV227" s="94"/>
      <c r="BW227" s="94"/>
      <c r="BX227" s="94"/>
      <c r="BY227" s="94"/>
      <c r="BZ227" s="94"/>
      <c r="CA227" s="94"/>
      <c r="CB227" s="94"/>
      <c r="CC227" s="94"/>
      <c r="CD227" s="94"/>
      <c r="CE227" s="94"/>
      <c r="CF227" s="94"/>
      <c r="CG227" s="94"/>
      <c r="CH227" s="94"/>
      <c r="CI227" s="94"/>
      <c r="CJ227" s="94"/>
      <c r="CK227" s="94"/>
      <c r="CL227" s="94"/>
      <c r="CM227" s="94"/>
      <c r="CN227" s="94"/>
      <c r="CO227" s="94"/>
      <c r="CP227" s="94"/>
      <c r="CQ227" s="94"/>
    </row>
    <row r="228" spans="4:95" s="81" customFormat="1" x14ac:dyDescent="0.3">
      <c r="U228" s="94"/>
      <c r="V228" s="95"/>
      <c r="W228" s="95"/>
      <c r="X228" s="95"/>
      <c r="Y228" s="95"/>
      <c r="Z228" s="95"/>
      <c r="AA228" s="95"/>
      <c r="AB228" s="95"/>
      <c r="AC228" s="95"/>
      <c r="AD228" s="95"/>
      <c r="AE228" s="95"/>
      <c r="AF228" s="95"/>
      <c r="AG228" s="95"/>
      <c r="AH228" s="95"/>
      <c r="AI228" s="116">
        <f t="shared" si="115"/>
        <v>9.7350745062080737</v>
      </c>
      <c r="AJ228" s="116">
        <f t="shared" ref="AJ228:AP228" si="122">ABS(AJ71^2-AJ98)</f>
        <v>35.999116688207096</v>
      </c>
      <c r="AK228" s="116">
        <f t="shared" si="122"/>
        <v>1.0528815826719726</v>
      </c>
      <c r="AL228" s="116">
        <f t="shared" si="122"/>
        <v>1.1857438075902769</v>
      </c>
      <c r="AM228" s="116">
        <f t="shared" si="122"/>
        <v>8.9998983815115601</v>
      </c>
      <c r="AN228" s="116">
        <f t="shared" si="122"/>
        <v>47.64060341306282</v>
      </c>
      <c r="AO228" s="116">
        <f t="shared" si="122"/>
        <v>3.8554143128969605</v>
      </c>
      <c r="AP228" s="116">
        <f t="shared" si="122"/>
        <v>16.875806590921098</v>
      </c>
      <c r="AQ228" s="116"/>
      <c r="AR228" s="116"/>
      <c r="AS228" s="116"/>
      <c r="AT228" s="95"/>
      <c r="AU228" s="95"/>
      <c r="AV228" s="95"/>
      <c r="AW228" s="95"/>
      <c r="AX228" s="95"/>
      <c r="AY228" s="95"/>
      <c r="AZ228" s="95"/>
      <c r="BA228" s="95"/>
      <c r="BB228" s="95"/>
      <c r="BC228" s="95"/>
      <c r="BD228" s="95"/>
      <c r="BE228" s="95"/>
      <c r="BF228" s="95"/>
      <c r="BG228" s="95"/>
      <c r="BH228" s="95"/>
      <c r="BI228" s="95"/>
      <c r="BJ228" s="95"/>
      <c r="BK228" s="95"/>
      <c r="BL228" s="95"/>
      <c r="BM228" s="95"/>
      <c r="BN228" s="95"/>
      <c r="BO228" s="95"/>
      <c r="BP228" s="95"/>
      <c r="BQ228" s="95"/>
      <c r="BR228" s="95"/>
      <c r="BS228" s="95"/>
      <c r="BT228" s="95"/>
      <c r="BU228" s="95"/>
      <c r="BV228" s="94"/>
      <c r="BW228" s="94"/>
      <c r="BX228" s="94"/>
      <c r="BY228" s="94"/>
      <c r="BZ228" s="94"/>
      <c r="CA228" s="94"/>
      <c r="CB228" s="94"/>
      <c r="CC228" s="94"/>
      <c r="CD228" s="94"/>
      <c r="CE228" s="94"/>
      <c r="CF228" s="94"/>
      <c r="CG228" s="94"/>
      <c r="CH228" s="94"/>
      <c r="CI228" s="94"/>
      <c r="CJ228" s="94"/>
      <c r="CK228" s="94"/>
      <c r="CL228" s="94"/>
      <c r="CM228" s="94"/>
      <c r="CN228" s="94"/>
      <c r="CO228" s="94"/>
      <c r="CP228" s="94"/>
      <c r="CQ228" s="94"/>
    </row>
    <row r="229" spans="4:95" s="81" customFormat="1" x14ac:dyDescent="0.3">
      <c r="U229" s="94"/>
      <c r="V229" s="95"/>
      <c r="W229" s="95"/>
      <c r="X229" s="95"/>
      <c r="Y229" s="95"/>
      <c r="Z229" s="95"/>
      <c r="AA229" s="95"/>
      <c r="AB229" s="95"/>
      <c r="AC229" s="95"/>
      <c r="AD229" s="95"/>
      <c r="AE229" s="95"/>
      <c r="AF229" s="95"/>
      <c r="AG229" s="95"/>
      <c r="AH229" s="95"/>
      <c r="AI229" s="116">
        <f t="shared" si="115"/>
        <v>35.630704387387794</v>
      </c>
      <c r="AJ229" s="116">
        <f t="shared" ref="AJ229:AQ229" si="123">ABS(AJ72^2-AJ99)</f>
        <v>17.489650386158747</v>
      </c>
      <c r="AK229" s="116">
        <f t="shared" si="123"/>
        <v>49.669465668072036</v>
      </c>
      <c r="AL229" s="116">
        <f t="shared" si="123"/>
        <v>48.999077219988415</v>
      </c>
      <c r="AM229" s="116">
        <f t="shared" si="123"/>
        <v>25.97269406772606</v>
      </c>
      <c r="AN229" s="116">
        <f t="shared" si="123"/>
        <v>1.9922569872032809</v>
      </c>
      <c r="AO229" s="116">
        <f t="shared" si="123"/>
        <v>30.045180280098226</v>
      </c>
      <c r="AP229" s="116">
        <f t="shared" si="123"/>
        <v>13.331766513782981</v>
      </c>
      <c r="AQ229" s="116">
        <f t="shared" si="123"/>
        <v>52.257874975999925</v>
      </c>
      <c r="AR229" s="116"/>
      <c r="AS229" s="116"/>
      <c r="AT229" s="95"/>
      <c r="AU229" s="95"/>
      <c r="AV229" s="95"/>
      <c r="AW229" s="95"/>
      <c r="AX229" s="95"/>
      <c r="AY229" s="95"/>
      <c r="AZ229" s="95"/>
      <c r="BA229" s="95"/>
      <c r="BB229" s="95"/>
      <c r="BC229" s="95"/>
      <c r="BD229" s="95"/>
      <c r="BE229" s="95"/>
      <c r="BF229" s="95"/>
      <c r="BG229" s="95"/>
      <c r="BH229" s="95"/>
      <c r="BI229" s="95"/>
      <c r="BJ229" s="95"/>
      <c r="BK229" s="95"/>
      <c r="BL229" s="95"/>
      <c r="BM229" s="95"/>
      <c r="BN229" s="95"/>
      <c r="BO229" s="95"/>
      <c r="BP229" s="95"/>
      <c r="BQ229" s="95"/>
      <c r="BR229" s="95"/>
      <c r="BS229" s="95"/>
      <c r="BT229" s="95"/>
      <c r="BU229" s="95"/>
      <c r="BV229" s="94"/>
      <c r="BW229" s="94"/>
      <c r="BX229" s="94"/>
      <c r="BY229" s="94"/>
      <c r="BZ229" s="94"/>
      <c r="CA229" s="94"/>
      <c r="CB229" s="94"/>
      <c r="CC229" s="94"/>
      <c r="CD229" s="94"/>
      <c r="CE229" s="94"/>
      <c r="CF229" s="94"/>
      <c r="CG229" s="94"/>
      <c r="CH229" s="94"/>
      <c r="CI229" s="94"/>
      <c r="CJ229" s="94"/>
      <c r="CK229" s="94"/>
      <c r="CL229" s="94"/>
      <c r="CM229" s="94"/>
      <c r="CN229" s="94"/>
      <c r="CO229" s="94"/>
      <c r="CP229" s="94"/>
      <c r="CQ229" s="94"/>
    </row>
    <row r="230" spans="4:95" s="81" customFormat="1" x14ac:dyDescent="0.3">
      <c r="U230" s="94"/>
      <c r="V230" s="95"/>
      <c r="W230" s="95"/>
      <c r="X230" s="95"/>
      <c r="Y230" s="95"/>
      <c r="Z230" s="95"/>
      <c r="AA230" s="95"/>
      <c r="AB230" s="95"/>
      <c r="AC230" s="95"/>
      <c r="AD230" s="95"/>
      <c r="AE230" s="95"/>
      <c r="AF230" s="95"/>
      <c r="AG230" s="95"/>
      <c r="AH230" s="95"/>
      <c r="AI230" s="116">
        <f t="shared" si="115"/>
        <v>22.180399006035902</v>
      </c>
      <c r="AJ230" s="116">
        <f t="shared" ref="AJ230:AR230" si="124">ABS(AJ73^2-AJ100)</f>
        <v>48.999993016234555</v>
      </c>
      <c r="AK230" s="116">
        <f t="shared" si="124"/>
        <v>8.999474533822621</v>
      </c>
      <c r="AL230" s="116">
        <f t="shared" si="124"/>
        <v>0.94457303779988055</v>
      </c>
      <c r="AM230" s="116">
        <f t="shared" si="124"/>
        <v>17.666801964486215</v>
      </c>
      <c r="AN230" s="116">
        <f t="shared" si="124"/>
        <v>50.185238858226306</v>
      </c>
      <c r="AO230" s="116">
        <f t="shared" si="124"/>
        <v>9.3276866136365459</v>
      </c>
      <c r="AP230" s="116">
        <f t="shared" si="124"/>
        <v>11.507510883648887</v>
      </c>
      <c r="AQ230" s="116">
        <f t="shared" si="124"/>
        <v>4.2421397872802764</v>
      </c>
      <c r="AR230" s="116">
        <f t="shared" si="124"/>
        <v>49.004758135123325</v>
      </c>
      <c r="AS230" s="116"/>
      <c r="AT230" s="95"/>
      <c r="AU230" s="95"/>
      <c r="AV230" s="95"/>
      <c r="AW230" s="95"/>
      <c r="AX230" s="95"/>
      <c r="AY230" s="95"/>
      <c r="AZ230" s="95"/>
      <c r="BA230" s="95"/>
      <c r="BB230" s="95"/>
      <c r="BC230" s="95"/>
      <c r="BD230" s="95"/>
      <c r="BE230" s="95"/>
      <c r="BF230" s="95"/>
      <c r="BG230" s="95"/>
      <c r="BH230" s="95"/>
      <c r="BI230" s="95"/>
      <c r="BJ230" s="95"/>
      <c r="BK230" s="95"/>
      <c r="BL230" s="95"/>
      <c r="BM230" s="95"/>
      <c r="BN230" s="95"/>
      <c r="BO230" s="95"/>
      <c r="BP230" s="95"/>
      <c r="BQ230" s="95"/>
      <c r="BR230" s="95"/>
      <c r="BS230" s="95"/>
      <c r="BT230" s="95"/>
      <c r="BU230" s="95"/>
      <c r="BV230" s="94"/>
      <c r="BW230" s="94"/>
      <c r="BX230" s="94"/>
      <c r="BY230" s="94"/>
      <c r="BZ230" s="94"/>
      <c r="CA230" s="94"/>
      <c r="CB230" s="94"/>
      <c r="CC230" s="94"/>
      <c r="CD230" s="94"/>
      <c r="CE230" s="94"/>
      <c r="CF230" s="94"/>
      <c r="CG230" s="94"/>
      <c r="CH230" s="94"/>
      <c r="CI230" s="94"/>
      <c r="CJ230" s="94"/>
      <c r="CK230" s="94"/>
      <c r="CL230" s="94"/>
      <c r="CM230" s="94"/>
      <c r="CN230" s="94"/>
      <c r="CO230" s="94"/>
      <c r="CP230" s="94"/>
      <c r="CQ230" s="94"/>
    </row>
    <row r="231" spans="4:95" s="81" customFormat="1" x14ac:dyDescent="0.3">
      <c r="U231" s="94"/>
      <c r="V231" s="95"/>
      <c r="W231" s="95"/>
      <c r="X231" s="95"/>
      <c r="Y231" s="95"/>
      <c r="Z231" s="95"/>
      <c r="AA231" s="95"/>
      <c r="AB231" s="95"/>
      <c r="AC231" s="95"/>
      <c r="AD231" s="95"/>
      <c r="AE231" s="95"/>
      <c r="AF231" s="95"/>
      <c r="AG231" s="95"/>
      <c r="AH231" s="112"/>
      <c r="AI231" s="116">
        <f t="shared" si="115"/>
        <v>25.00538002130336</v>
      </c>
      <c r="AJ231" s="116">
        <f t="shared" ref="AJ231:AS231" si="125">ABS(AJ74^2-AJ101)</f>
        <v>19.832159322404721</v>
      </c>
      <c r="AK231" s="116">
        <f t="shared" si="125"/>
        <v>30.392823045577504</v>
      </c>
      <c r="AL231" s="116">
        <f t="shared" si="125"/>
        <v>26.035554112178936</v>
      </c>
      <c r="AM231" s="116">
        <f t="shared" si="125"/>
        <v>16.092324258897239</v>
      </c>
      <c r="AN231" s="116">
        <f t="shared" si="125"/>
        <v>7.0960598558537908</v>
      </c>
      <c r="AO231" s="116">
        <f t="shared" si="125"/>
        <v>16.000130071276466</v>
      </c>
      <c r="AP231" s="116">
        <f t="shared" si="125"/>
        <v>2.6064446312920859</v>
      </c>
      <c r="AQ231" s="116">
        <f t="shared" si="125"/>
        <v>30.167600283101251</v>
      </c>
      <c r="AR231" s="116">
        <f t="shared" si="125"/>
        <v>4.2210806228681079</v>
      </c>
      <c r="AS231" s="116">
        <f t="shared" si="125"/>
        <v>25.000012442306172</v>
      </c>
      <c r="AT231" s="116"/>
      <c r="AU231" s="95"/>
      <c r="AV231" s="95"/>
      <c r="AW231" s="95"/>
      <c r="AX231" s="95"/>
      <c r="AY231" s="95"/>
      <c r="AZ231" s="95"/>
      <c r="BA231" s="95"/>
      <c r="BB231" s="95"/>
      <c r="BC231" s="95"/>
      <c r="BD231" s="95"/>
      <c r="BE231" s="95"/>
      <c r="BF231" s="95"/>
      <c r="BG231" s="95"/>
      <c r="BH231" s="95"/>
      <c r="BI231" s="95"/>
      <c r="BJ231" s="95"/>
      <c r="BK231" s="95"/>
      <c r="BL231" s="95"/>
      <c r="BM231" s="95"/>
      <c r="BN231" s="95"/>
      <c r="BO231" s="95"/>
      <c r="BP231" s="95"/>
      <c r="BQ231" s="95"/>
      <c r="BR231" s="95"/>
      <c r="BS231" s="95"/>
      <c r="BT231" s="95"/>
      <c r="BU231" s="95"/>
      <c r="BV231" s="94"/>
      <c r="BW231" s="94"/>
      <c r="BX231" s="94"/>
      <c r="BY231" s="94"/>
      <c r="BZ231" s="94"/>
      <c r="CA231" s="94"/>
      <c r="CB231" s="94"/>
      <c r="CC231" s="94"/>
      <c r="CD231" s="94"/>
      <c r="CE231" s="94"/>
      <c r="CF231" s="94"/>
      <c r="CG231" s="94"/>
      <c r="CH231" s="94"/>
      <c r="CI231" s="94"/>
      <c r="CJ231" s="94"/>
      <c r="CK231" s="94"/>
      <c r="CL231" s="94"/>
      <c r="CM231" s="94"/>
      <c r="CN231" s="94"/>
      <c r="CO231" s="94"/>
      <c r="CP231" s="94"/>
      <c r="CQ231" s="94"/>
    </row>
    <row r="232" spans="4:95" s="81" customFormat="1" x14ac:dyDescent="0.3">
      <c r="U232" s="94"/>
      <c r="V232" s="95"/>
      <c r="W232" s="95"/>
      <c r="X232" s="95"/>
      <c r="Y232" s="95"/>
      <c r="Z232" s="95"/>
      <c r="AA232" s="95"/>
      <c r="AB232" s="95"/>
      <c r="AC232" s="95"/>
      <c r="AD232" s="95"/>
      <c r="AE232" s="95"/>
      <c r="AF232" s="95"/>
      <c r="AG232" s="95"/>
      <c r="AH232" s="112"/>
      <c r="AI232" s="122">
        <f>SUM(AI221:AS231)</f>
        <v>1267.6679470871429</v>
      </c>
      <c r="AJ232" s="95"/>
      <c r="AK232" s="95"/>
      <c r="AL232" s="95"/>
      <c r="AM232" s="95"/>
      <c r="AN232" s="95"/>
      <c r="AO232" s="95"/>
      <c r="AP232" s="95"/>
      <c r="AQ232" s="95"/>
      <c r="AR232" s="95"/>
      <c r="AS232" s="95"/>
      <c r="AT232" s="95"/>
      <c r="AU232" s="95"/>
      <c r="AV232" s="95"/>
      <c r="AW232" s="95"/>
      <c r="AX232" s="95"/>
      <c r="AY232" s="95"/>
      <c r="AZ232" s="95"/>
      <c r="BA232" s="95"/>
      <c r="BB232" s="95"/>
      <c r="BC232" s="95"/>
      <c r="BD232" s="95"/>
      <c r="BE232" s="95"/>
      <c r="BF232" s="95"/>
      <c r="BG232" s="95"/>
      <c r="BH232" s="95"/>
      <c r="BI232" s="95"/>
      <c r="BJ232" s="95"/>
      <c r="BK232" s="95"/>
      <c r="BL232" s="95"/>
      <c r="BM232" s="95"/>
      <c r="BN232" s="95"/>
      <c r="BO232" s="95"/>
      <c r="BP232" s="95"/>
      <c r="BQ232" s="95"/>
      <c r="BR232" s="95"/>
      <c r="BS232" s="95"/>
      <c r="BT232" s="95"/>
      <c r="BU232" s="95"/>
      <c r="BV232" s="94"/>
      <c r="BW232" s="94"/>
      <c r="BX232" s="94"/>
      <c r="BY232" s="94"/>
      <c r="BZ232" s="94"/>
      <c r="CA232" s="94"/>
      <c r="CB232" s="94"/>
      <c r="CC232" s="94"/>
      <c r="CD232" s="94"/>
      <c r="CE232" s="94"/>
      <c r="CF232" s="94"/>
      <c r="CG232" s="94"/>
      <c r="CH232" s="94"/>
      <c r="CI232" s="94"/>
      <c r="CJ232" s="94"/>
      <c r="CK232" s="94"/>
      <c r="CL232" s="94"/>
      <c r="CM232" s="94"/>
      <c r="CN232" s="94"/>
      <c r="CO232" s="94"/>
      <c r="CP232" s="94"/>
      <c r="CQ232" s="94"/>
    </row>
    <row r="233" spans="4:95" s="81" customFormat="1" x14ac:dyDescent="0.3">
      <c r="U233" s="94"/>
      <c r="V233" s="95"/>
      <c r="W233" s="95"/>
      <c r="X233" s="95"/>
      <c r="Y233" s="95"/>
      <c r="Z233" s="95"/>
      <c r="AA233" s="95"/>
      <c r="AB233" s="95"/>
      <c r="AC233" s="95"/>
      <c r="AD233" s="95"/>
      <c r="AE233" s="121"/>
      <c r="AF233" s="121"/>
      <c r="AG233" s="121"/>
      <c r="AH233" s="112"/>
      <c r="AI233" s="95" t="s">
        <v>74</v>
      </c>
      <c r="AJ233" s="112"/>
      <c r="AK233" s="112"/>
      <c r="AL233" s="112"/>
      <c r="AM233" s="112"/>
      <c r="AN233" s="112"/>
      <c r="AO233" s="112"/>
      <c r="AP233" s="112"/>
      <c r="AQ233" s="112"/>
      <c r="AR233" s="112"/>
      <c r="AS233" s="95"/>
      <c r="AT233" s="95"/>
      <c r="AU233" s="95"/>
      <c r="AV233" s="95"/>
      <c r="AW233" s="95"/>
      <c r="AX233" s="95"/>
      <c r="AY233" s="95"/>
      <c r="AZ233" s="95"/>
      <c r="BA233" s="95"/>
      <c r="BB233" s="95"/>
      <c r="BC233" s="95"/>
      <c r="BD233" s="95"/>
      <c r="BE233" s="95"/>
      <c r="BF233" s="95"/>
      <c r="BG233" s="95"/>
      <c r="BH233" s="95"/>
      <c r="BI233" s="95"/>
      <c r="BJ233" s="95"/>
      <c r="BK233" s="95"/>
      <c r="BL233" s="95"/>
      <c r="BM233" s="95"/>
      <c r="BN233" s="95"/>
      <c r="BO233" s="95"/>
      <c r="BP233" s="95"/>
      <c r="BQ233" s="95"/>
      <c r="BR233" s="95"/>
      <c r="BS233" s="95"/>
      <c r="BT233" s="95"/>
      <c r="BU233" s="95"/>
      <c r="BV233" s="94"/>
      <c r="BW233" s="94"/>
      <c r="BX233" s="94"/>
      <c r="BY233" s="94"/>
      <c r="BZ233" s="94"/>
      <c r="CA233" s="94"/>
      <c r="CB233" s="94"/>
      <c r="CC233" s="94"/>
      <c r="CD233" s="94"/>
      <c r="CE233" s="94"/>
      <c r="CF233" s="94"/>
      <c r="CG233" s="94"/>
      <c r="CH233" s="94"/>
      <c r="CI233" s="94"/>
      <c r="CJ233" s="94"/>
      <c r="CK233" s="94"/>
      <c r="CL233" s="94"/>
      <c r="CM233" s="94"/>
      <c r="CN233" s="94"/>
      <c r="CO233" s="94"/>
      <c r="CP233" s="94"/>
      <c r="CQ233" s="94"/>
    </row>
    <row r="234" spans="4:95" s="81" customFormat="1" x14ac:dyDescent="0.3">
      <c r="U234" s="94"/>
      <c r="V234" s="95"/>
      <c r="W234" s="95"/>
      <c r="X234" s="95"/>
      <c r="Y234" s="95"/>
      <c r="Z234" s="95"/>
      <c r="AA234" s="95"/>
      <c r="AB234" s="95"/>
      <c r="AC234" s="95"/>
      <c r="AD234" s="95"/>
      <c r="AE234" s="95"/>
      <c r="AF234" s="95"/>
      <c r="AG234" s="95"/>
      <c r="AH234" s="95"/>
      <c r="AI234" s="95"/>
      <c r="AJ234" s="95"/>
      <c r="AK234" s="95"/>
      <c r="AL234" s="95"/>
      <c r="AM234" s="95"/>
      <c r="AN234" s="95"/>
      <c r="AO234" s="95"/>
      <c r="AP234" s="95"/>
      <c r="AQ234" s="95"/>
      <c r="AR234" s="95"/>
      <c r="AS234" s="95"/>
      <c r="AT234" s="95"/>
      <c r="AU234" s="95"/>
      <c r="AV234" s="95"/>
      <c r="AW234" s="95"/>
      <c r="AX234" s="95"/>
      <c r="AY234" s="95"/>
      <c r="AZ234" s="95"/>
      <c r="BA234" s="95"/>
      <c r="BB234" s="95"/>
      <c r="BC234" s="95"/>
      <c r="BD234" s="95"/>
      <c r="BE234" s="95"/>
      <c r="BF234" s="95"/>
      <c r="BG234" s="95"/>
      <c r="BH234" s="95"/>
      <c r="BI234" s="95"/>
      <c r="BJ234" s="95"/>
      <c r="BK234" s="95"/>
      <c r="BL234" s="95"/>
      <c r="BM234" s="95"/>
      <c r="BN234" s="95"/>
      <c r="BO234" s="95"/>
      <c r="BP234" s="95"/>
      <c r="BQ234" s="95"/>
      <c r="BR234" s="95"/>
      <c r="BS234" s="95"/>
      <c r="BT234" s="95"/>
      <c r="BU234" s="95"/>
      <c r="BV234" s="94"/>
      <c r="BW234" s="94"/>
      <c r="BX234" s="94"/>
      <c r="BY234" s="94"/>
      <c r="BZ234" s="94"/>
      <c r="CA234" s="94"/>
      <c r="CB234" s="94"/>
      <c r="CC234" s="94"/>
      <c r="CD234" s="94"/>
      <c r="CE234" s="94"/>
      <c r="CF234" s="94"/>
      <c r="CG234" s="94"/>
      <c r="CH234" s="94"/>
      <c r="CI234" s="94"/>
      <c r="CJ234" s="94"/>
      <c r="CK234" s="94"/>
      <c r="CL234" s="94"/>
      <c r="CM234" s="94"/>
      <c r="CN234" s="94"/>
      <c r="CO234" s="94"/>
      <c r="CP234" s="94"/>
      <c r="CQ234" s="94"/>
    </row>
    <row r="235" spans="4:95" s="81" customFormat="1" x14ac:dyDescent="0.3">
      <c r="U235" s="94"/>
      <c r="V235" s="95"/>
      <c r="W235" s="95"/>
      <c r="X235" s="95"/>
      <c r="Y235" s="95"/>
      <c r="Z235" s="95"/>
      <c r="AA235" s="95"/>
      <c r="AB235" s="95"/>
      <c r="AC235" s="95"/>
      <c r="AD235" s="95"/>
      <c r="AE235" s="95"/>
      <c r="AF235" s="95"/>
      <c r="AG235" s="95"/>
      <c r="AH235" s="112"/>
      <c r="AI235" s="112"/>
      <c r="AJ235" s="112"/>
      <c r="AK235" s="112"/>
      <c r="AL235" s="112"/>
      <c r="AM235" s="112"/>
      <c r="AN235" s="112"/>
      <c r="AO235" s="112"/>
      <c r="AP235" s="112"/>
      <c r="AQ235" s="112"/>
      <c r="AR235" s="112"/>
      <c r="AS235" s="112"/>
      <c r="AT235" s="95"/>
      <c r="AU235" s="112"/>
      <c r="AV235" s="112"/>
      <c r="AW235" s="112"/>
      <c r="AX235" s="112"/>
      <c r="AY235" s="112"/>
      <c r="AZ235" s="112"/>
      <c r="BA235" s="112"/>
      <c r="BB235" s="112"/>
      <c r="BC235" s="112"/>
      <c r="BD235" s="112"/>
      <c r="BE235" s="112"/>
      <c r="BF235" s="112"/>
      <c r="BG235" s="95"/>
      <c r="BH235" s="95"/>
      <c r="BI235" s="95"/>
      <c r="BJ235" s="95"/>
      <c r="BK235" s="95"/>
      <c r="BL235" s="95"/>
      <c r="BM235" s="95"/>
      <c r="BN235" s="95"/>
      <c r="BO235" s="95"/>
      <c r="BP235" s="95"/>
      <c r="BQ235" s="95"/>
      <c r="BR235" s="95"/>
      <c r="BS235" s="95"/>
      <c r="BT235" s="95"/>
      <c r="BU235" s="95"/>
      <c r="BV235" s="94"/>
      <c r="BW235" s="94"/>
      <c r="BX235" s="94"/>
      <c r="BY235" s="94"/>
      <c r="BZ235" s="94"/>
      <c r="CA235" s="94"/>
      <c r="CB235" s="94"/>
      <c r="CC235" s="94"/>
      <c r="CD235" s="94"/>
      <c r="CE235" s="94"/>
      <c r="CF235" s="94"/>
      <c r="CG235" s="94"/>
      <c r="CH235" s="94"/>
      <c r="CI235" s="94"/>
      <c r="CJ235" s="94"/>
      <c r="CK235" s="94"/>
      <c r="CL235" s="94"/>
      <c r="CM235" s="94"/>
      <c r="CN235" s="94"/>
      <c r="CO235" s="94"/>
      <c r="CP235" s="94"/>
      <c r="CQ235" s="94"/>
    </row>
    <row r="236" spans="4:95" s="81" customFormat="1" x14ac:dyDescent="0.3">
      <c r="U236" s="94"/>
      <c r="V236" s="95"/>
      <c r="W236" s="95"/>
      <c r="X236" s="95"/>
      <c r="Y236" s="95"/>
      <c r="Z236" s="95"/>
      <c r="AA236" s="95"/>
      <c r="AB236" s="95"/>
      <c r="AC236" s="95"/>
      <c r="AD236" s="95"/>
      <c r="AE236" s="95"/>
      <c r="AF236" s="95"/>
      <c r="AG236" s="95"/>
      <c r="AH236" s="112"/>
      <c r="AI236" s="112"/>
      <c r="AJ236" s="112"/>
      <c r="AK236" s="112"/>
      <c r="AL236" s="112"/>
      <c r="AM236" s="112"/>
      <c r="AN236" s="112"/>
      <c r="AO236" s="112"/>
      <c r="AP236" s="112"/>
      <c r="AQ236" s="112"/>
      <c r="AR236" s="112"/>
      <c r="AS236" s="112"/>
      <c r="AT236" s="95"/>
      <c r="AU236" s="112"/>
      <c r="AV236" s="112"/>
      <c r="AW236" s="112"/>
      <c r="AX236" s="112"/>
      <c r="AY236" s="112"/>
      <c r="AZ236" s="112"/>
      <c r="BA236" s="112"/>
      <c r="BB236" s="112"/>
      <c r="BC236" s="112"/>
      <c r="BD236" s="112"/>
      <c r="BE236" s="112"/>
      <c r="BF236" s="112"/>
      <c r="BG236" s="95"/>
      <c r="BH236" s="95"/>
      <c r="BI236" s="95"/>
      <c r="BJ236" s="95"/>
      <c r="BK236" s="95"/>
      <c r="BL236" s="95"/>
      <c r="BM236" s="95"/>
      <c r="BN236" s="95"/>
      <c r="BO236" s="95"/>
      <c r="BP236" s="95"/>
      <c r="BQ236" s="95"/>
      <c r="BR236" s="95"/>
      <c r="BS236" s="95"/>
      <c r="BT236" s="95"/>
      <c r="BU236" s="95"/>
      <c r="BV236" s="94"/>
      <c r="BW236" s="94"/>
      <c r="BX236" s="94"/>
      <c r="BY236" s="94"/>
      <c r="BZ236" s="94"/>
      <c r="CA236" s="94"/>
      <c r="CB236" s="94"/>
      <c r="CC236" s="94"/>
      <c r="CD236" s="94"/>
      <c r="CE236" s="94"/>
      <c r="CF236" s="94"/>
      <c r="CG236" s="94"/>
      <c r="CH236" s="94"/>
      <c r="CI236" s="94"/>
      <c r="CJ236" s="94"/>
      <c r="CK236" s="94"/>
      <c r="CL236" s="94"/>
      <c r="CM236" s="94"/>
      <c r="CN236" s="94"/>
      <c r="CO236" s="94"/>
      <c r="CP236" s="94"/>
      <c r="CQ236" s="94"/>
    </row>
    <row r="237" spans="4:95" s="81" customFormat="1" x14ac:dyDescent="0.3">
      <c r="U237" s="94"/>
      <c r="V237" s="95"/>
      <c r="W237" s="95"/>
      <c r="X237" s="95"/>
      <c r="Y237" s="95"/>
      <c r="Z237" s="95"/>
      <c r="AA237" s="95"/>
      <c r="AB237" s="95"/>
      <c r="AC237" s="95"/>
      <c r="AD237" s="95"/>
      <c r="AE237" s="95"/>
      <c r="AF237" s="95"/>
      <c r="AG237" s="95"/>
      <c r="AH237" s="112"/>
      <c r="AI237" s="112"/>
      <c r="AJ237" s="112"/>
      <c r="AK237" s="112"/>
      <c r="AL237" s="112"/>
      <c r="AM237" s="112"/>
      <c r="AN237" s="112"/>
      <c r="AO237" s="112"/>
      <c r="AP237" s="112"/>
      <c r="AQ237" s="112"/>
      <c r="AR237" s="112"/>
      <c r="AS237" s="112"/>
      <c r="AT237" s="95"/>
      <c r="AU237" s="112"/>
      <c r="AV237" s="112"/>
      <c r="AW237" s="112"/>
      <c r="AX237" s="112"/>
      <c r="AY237" s="112"/>
      <c r="AZ237" s="112"/>
      <c r="BA237" s="112"/>
      <c r="BB237" s="112"/>
      <c r="BC237" s="112"/>
      <c r="BD237" s="112"/>
      <c r="BE237" s="112"/>
      <c r="BF237" s="112"/>
      <c r="BG237" s="95"/>
      <c r="BH237" s="95"/>
      <c r="BI237" s="95"/>
      <c r="BJ237" s="95"/>
      <c r="BK237" s="95"/>
      <c r="BL237" s="95"/>
      <c r="BM237" s="95"/>
      <c r="BN237" s="95"/>
      <c r="BO237" s="95"/>
      <c r="BP237" s="95"/>
      <c r="BQ237" s="95"/>
      <c r="BR237" s="95"/>
      <c r="BS237" s="95"/>
      <c r="BT237" s="95"/>
      <c r="BU237" s="95"/>
      <c r="BV237" s="94"/>
      <c r="BW237" s="94"/>
      <c r="BX237" s="94"/>
      <c r="BY237" s="94"/>
      <c r="BZ237" s="94"/>
      <c r="CA237" s="94"/>
      <c r="CB237" s="94"/>
      <c r="CC237" s="94"/>
      <c r="CD237" s="94"/>
      <c r="CE237" s="94"/>
      <c r="CF237" s="94"/>
      <c r="CG237" s="94"/>
      <c r="CH237" s="94"/>
      <c r="CI237" s="94"/>
      <c r="CJ237" s="94"/>
      <c r="CK237" s="94"/>
      <c r="CL237" s="94"/>
      <c r="CM237" s="94"/>
      <c r="CN237" s="94"/>
      <c r="CO237" s="94"/>
      <c r="CP237" s="94"/>
      <c r="CQ237" s="94"/>
    </row>
    <row r="238" spans="4:95" s="81" customFormat="1" x14ac:dyDescent="0.3">
      <c r="U238" s="94"/>
      <c r="V238" s="95"/>
      <c r="W238" s="95"/>
      <c r="X238" s="95"/>
      <c r="Y238" s="95"/>
      <c r="Z238" s="95"/>
      <c r="AA238" s="95"/>
      <c r="AB238" s="95"/>
      <c r="AC238" s="95"/>
      <c r="AD238" s="95"/>
      <c r="AE238" s="95"/>
      <c r="AF238" s="95"/>
      <c r="AG238" s="95"/>
      <c r="AH238" s="112"/>
      <c r="AI238" s="112"/>
      <c r="AJ238" s="112"/>
      <c r="AK238" s="112"/>
      <c r="AL238" s="112"/>
      <c r="AM238" s="112"/>
      <c r="AN238" s="112"/>
      <c r="AO238" s="112"/>
      <c r="AP238" s="112"/>
      <c r="AQ238" s="112"/>
      <c r="AR238" s="112"/>
      <c r="AS238" s="112"/>
      <c r="AT238" s="95"/>
      <c r="AU238" s="112"/>
      <c r="AV238" s="112"/>
      <c r="AW238" s="112"/>
      <c r="AX238" s="112"/>
      <c r="AY238" s="112"/>
      <c r="AZ238" s="112"/>
      <c r="BA238" s="112"/>
      <c r="BB238" s="112"/>
      <c r="BC238" s="112"/>
      <c r="BD238" s="112"/>
      <c r="BE238" s="112"/>
      <c r="BF238" s="112"/>
      <c r="BG238" s="95"/>
      <c r="BH238" s="95"/>
      <c r="BI238" s="95"/>
      <c r="BJ238" s="95"/>
      <c r="BK238" s="95"/>
      <c r="BL238" s="95"/>
      <c r="BM238" s="95"/>
      <c r="BN238" s="95"/>
      <c r="BO238" s="95"/>
      <c r="BP238" s="95"/>
      <c r="BQ238" s="95"/>
      <c r="BR238" s="95"/>
      <c r="BS238" s="95"/>
      <c r="BT238" s="95"/>
      <c r="BU238" s="95"/>
      <c r="BV238" s="94"/>
      <c r="BW238" s="94"/>
      <c r="BX238" s="94"/>
      <c r="BY238" s="94"/>
      <c r="BZ238" s="94"/>
      <c r="CA238" s="94"/>
      <c r="CB238" s="94"/>
      <c r="CC238" s="94"/>
      <c r="CD238" s="94"/>
      <c r="CE238" s="94"/>
      <c r="CF238" s="94"/>
      <c r="CG238" s="94"/>
      <c r="CH238" s="94"/>
      <c r="CI238" s="94"/>
      <c r="CJ238" s="94"/>
      <c r="CK238" s="94"/>
      <c r="CL238" s="94"/>
      <c r="CM238" s="94"/>
      <c r="CN238" s="94"/>
      <c r="CO238" s="94"/>
      <c r="CP238" s="94"/>
      <c r="CQ238" s="94"/>
    </row>
    <row r="239" spans="4:95" s="81" customFormat="1" x14ac:dyDescent="0.3">
      <c r="U239" s="94"/>
      <c r="V239" s="95"/>
      <c r="W239" s="95"/>
      <c r="X239" s="95"/>
      <c r="Y239" s="95"/>
      <c r="Z239" s="95"/>
      <c r="AA239" s="95"/>
      <c r="AB239" s="95"/>
      <c r="AC239" s="95"/>
      <c r="AD239" s="95"/>
      <c r="AE239" s="95"/>
      <c r="AF239" s="95"/>
      <c r="AG239" s="95"/>
      <c r="AH239" s="112"/>
      <c r="AI239" s="112"/>
      <c r="AJ239" s="112"/>
      <c r="AK239" s="112"/>
      <c r="AL239" s="112"/>
      <c r="AM239" s="112"/>
      <c r="AN239" s="112"/>
      <c r="AO239" s="112"/>
      <c r="AP239" s="112"/>
      <c r="AQ239" s="112"/>
      <c r="AR239" s="112"/>
      <c r="AS239" s="112"/>
      <c r="AT239" s="95"/>
      <c r="AU239" s="112"/>
      <c r="AV239" s="112"/>
      <c r="AW239" s="112"/>
      <c r="AX239" s="112"/>
      <c r="AY239" s="112"/>
      <c r="AZ239" s="112"/>
      <c r="BA239" s="112"/>
      <c r="BB239" s="112"/>
      <c r="BC239" s="112"/>
      <c r="BD239" s="112"/>
      <c r="BE239" s="112"/>
      <c r="BF239" s="112"/>
      <c r="BG239" s="95"/>
      <c r="BH239" s="95"/>
      <c r="BI239" s="95"/>
      <c r="BJ239" s="95"/>
      <c r="BK239" s="95"/>
      <c r="BL239" s="95"/>
      <c r="BM239" s="95"/>
      <c r="BN239" s="95"/>
      <c r="BO239" s="95"/>
      <c r="BP239" s="95"/>
      <c r="BQ239" s="95"/>
      <c r="BR239" s="95"/>
      <c r="BS239" s="95"/>
      <c r="BT239" s="95"/>
      <c r="BU239" s="95"/>
      <c r="BV239" s="94"/>
      <c r="BW239" s="94"/>
      <c r="BX239" s="94"/>
      <c r="BY239" s="94"/>
      <c r="BZ239" s="94"/>
      <c r="CA239" s="94"/>
      <c r="CB239" s="94"/>
      <c r="CC239" s="94"/>
      <c r="CD239" s="94"/>
      <c r="CE239" s="94"/>
      <c r="CF239" s="94"/>
      <c r="CG239" s="94"/>
      <c r="CH239" s="94"/>
      <c r="CI239" s="94"/>
      <c r="CJ239" s="94"/>
      <c r="CK239" s="94"/>
      <c r="CL239" s="94"/>
      <c r="CM239" s="94"/>
      <c r="CN239" s="94"/>
      <c r="CO239" s="94"/>
      <c r="CP239" s="94"/>
      <c r="CQ239" s="94"/>
    </row>
    <row r="240" spans="4:95" s="81" customFormat="1" x14ac:dyDescent="0.3">
      <c r="U240" s="94"/>
      <c r="V240" s="95"/>
      <c r="W240" s="95"/>
      <c r="X240" s="95"/>
      <c r="Y240" s="95"/>
      <c r="Z240" s="95"/>
      <c r="AA240" s="95"/>
      <c r="AB240" s="95"/>
      <c r="AC240" s="95"/>
      <c r="AD240" s="95"/>
      <c r="AE240" s="95"/>
      <c r="AF240" s="95"/>
      <c r="AG240" s="95"/>
      <c r="AH240" s="112"/>
      <c r="AI240" s="112"/>
      <c r="AJ240" s="112"/>
      <c r="AK240" s="112"/>
      <c r="AL240" s="112"/>
      <c r="AM240" s="112"/>
      <c r="AN240" s="112"/>
      <c r="AO240" s="112"/>
      <c r="AP240" s="112"/>
      <c r="AQ240" s="112"/>
      <c r="AR240" s="112"/>
      <c r="AS240" s="112"/>
      <c r="AT240" s="95"/>
      <c r="AU240" s="112"/>
      <c r="AV240" s="112"/>
      <c r="AW240" s="112"/>
      <c r="AX240" s="112"/>
      <c r="AY240" s="112"/>
      <c r="AZ240" s="112"/>
      <c r="BA240" s="112"/>
      <c r="BB240" s="112"/>
      <c r="BC240" s="112"/>
      <c r="BD240" s="112"/>
      <c r="BE240" s="112"/>
      <c r="BF240" s="112"/>
      <c r="BG240" s="95"/>
      <c r="BH240" s="95"/>
      <c r="BI240" s="95"/>
      <c r="BJ240" s="95"/>
      <c r="BK240" s="95"/>
      <c r="BL240" s="95"/>
      <c r="BM240" s="95"/>
      <c r="BN240" s="95"/>
      <c r="BO240" s="95"/>
      <c r="BP240" s="95"/>
      <c r="BQ240" s="95"/>
      <c r="BR240" s="95"/>
      <c r="BS240" s="95"/>
      <c r="BT240" s="95"/>
      <c r="BU240" s="95"/>
      <c r="BV240" s="94"/>
      <c r="BW240" s="94"/>
      <c r="BX240" s="94"/>
      <c r="BY240" s="94"/>
      <c r="BZ240" s="94"/>
      <c r="CA240" s="94"/>
      <c r="CB240" s="94"/>
      <c r="CC240" s="94"/>
      <c r="CD240" s="94"/>
      <c r="CE240" s="94"/>
      <c r="CF240" s="94"/>
      <c r="CG240" s="94"/>
      <c r="CH240" s="94"/>
      <c r="CI240" s="94"/>
      <c r="CJ240" s="94"/>
      <c r="CK240" s="94"/>
      <c r="CL240" s="94"/>
      <c r="CM240" s="94"/>
      <c r="CN240" s="94"/>
      <c r="CO240" s="94"/>
      <c r="CP240" s="94"/>
      <c r="CQ240" s="94"/>
    </row>
    <row r="241" spans="21:95" s="81" customFormat="1" x14ac:dyDescent="0.3">
      <c r="U241" s="94"/>
      <c r="V241" s="95"/>
      <c r="W241" s="95"/>
      <c r="X241" s="95"/>
      <c r="Y241" s="95"/>
      <c r="Z241" s="95"/>
      <c r="AA241" s="95"/>
      <c r="AB241" s="95"/>
      <c r="AC241" s="95"/>
      <c r="AD241" s="95"/>
      <c r="AE241" s="95"/>
      <c r="AF241" s="95"/>
      <c r="AG241" s="95"/>
      <c r="AH241" s="112"/>
      <c r="AI241" s="112"/>
      <c r="AJ241" s="112"/>
      <c r="AK241" s="112"/>
      <c r="AL241" s="112"/>
      <c r="AM241" s="112"/>
      <c r="AN241" s="112"/>
      <c r="AO241" s="112"/>
      <c r="AP241" s="112"/>
      <c r="AQ241" s="112"/>
      <c r="AR241" s="112"/>
      <c r="AS241" s="112"/>
      <c r="AT241" s="95"/>
      <c r="AU241" s="112"/>
      <c r="AV241" s="112"/>
      <c r="AW241" s="112"/>
      <c r="AX241" s="112"/>
      <c r="AY241" s="112"/>
      <c r="AZ241" s="112"/>
      <c r="BA241" s="112"/>
      <c r="BB241" s="112"/>
      <c r="BC241" s="112"/>
      <c r="BD241" s="112"/>
      <c r="BE241" s="112"/>
      <c r="BF241" s="112"/>
      <c r="BG241" s="95"/>
      <c r="BH241" s="95"/>
      <c r="BI241" s="95"/>
      <c r="BJ241" s="95"/>
      <c r="BK241" s="95"/>
      <c r="BL241" s="95"/>
      <c r="BM241" s="95"/>
      <c r="BN241" s="95"/>
      <c r="BO241" s="95"/>
      <c r="BP241" s="95"/>
      <c r="BQ241" s="95"/>
      <c r="BR241" s="95"/>
      <c r="BS241" s="95"/>
      <c r="BT241" s="95"/>
      <c r="BU241" s="95"/>
      <c r="BV241" s="94"/>
      <c r="BW241" s="94"/>
      <c r="BX241" s="94"/>
      <c r="BY241" s="94"/>
      <c r="BZ241" s="94"/>
      <c r="CA241" s="94"/>
      <c r="CB241" s="94"/>
      <c r="CC241" s="94"/>
      <c r="CD241" s="94"/>
      <c r="CE241" s="94"/>
      <c r="CF241" s="94"/>
      <c r="CG241" s="94"/>
      <c r="CH241" s="94"/>
      <c r="CI241" s="94"/>
      <c r="CJ241" s="94"/>
      <c r="CK241" s="94"/>
      <c r="CL241" s="94"/>
      <c r="CM241" s="94"/>
      <c r="CN241" s="94"/>
      <c r="CO241" s="94"/>
      <c r="CP241" s="94"/>
      <c r="CQ241" s="94"/>
    </row>
    <row r="242" spans="21:95" s="81" customFormat="1" x14ac:dyDescent="0.3">
      <c r="U242" s="94"/>
      <c r="V242" s="95"/>
      <c r="W242" s="95"/>
      <c r="X242" s="95"/>
      <c r="Y242" s="95"/>
      <c r="Z242" s="95"/>
      <c r="AA242" s="95"/>
      <c r="AB242" s="95"/>
      <c r="AC242" s="95"/>
      <c r="AD242" s="95"/>
      <c r="AE242" s="95"/>
      <c r="AF242" s="95"/>
      <c r="AG242" s="95"/>
      <c r="AH242" s="112"/>
      <c r="AI242" s="112"/>
      <c r="AJ242" s="112"/>
      <c r="AK242" s="112"/>
      <c r="AL242" s="112"/>
      <c r="AM242" s="112"/>
      <c r="AN242" s="112"/>
      <c r="AO242" s="112"/>
      <c r="AP242" s="112"/>
      <c r="AQ242" s="112"/>
      <c r="AR242" s="112"/>
      <c r="AS242" s="112"/>
      <c r="AT242" s="95"/>
      <c r="AU242" s="112"/>
      <c r="AV242" s="112"/>
      <c r="AW242" s="112"/>
      <c r="AX242" s="112"/>
      <c r="AY242" s="112"/>
      <c r="AZ242" s="112"/>
      <c r="BA242" s="112"/>
      <c r="BB242" s="112"/>
      <c r="BC242" s="112"/>
      <c r="BD242" s="112"/>
      <c r="BE242" s="112"/>
      <c r="BF242" s="112"/>
      <c r="BG242" s="95"/>
      <c r="BH242" s="95"/>
      <c r="BI242" s="95"/>
      <c r="BJ242" s="95"/>
      <c r="BK242" s="95"/>
      <c r="BL242" s="95"/>
      <c r="BM242" s="95"/>
      <c r="BN242" s="95"/>
      <c r="BO242" s="95"/>
      <c r="BP242" s="95"/>
      <c r="BQ242" s="95"/>
      <c r="BR242" s="95"/>
      <c r="BS242" s="95"/>
      <c r="BT242" s="95"/>
      <c r="BU242" s="95"/>
      <c r="BV242" s="94"/>
      <c r="BW242" s="94"/>
      <c r="BX242" s="94"/>
      <c r="BY242" s="94"/>
      <c r="BZ242" s="94"/>
      <c r="CA242" s="94"/>
      <c r="CB242" s="94"/>
      <c r="CC242" s="94"/>
      <c r="CD242" s="94"/>
      <c r="CE242" s="94"/>
      <c r="CF242" s="94"/>
      <c r="CG242" s="94"/>
      <c r="CH242" s="94"/>
      <c r="CI242" s="94"/>
      <c r="CJ242" s="94"/>
      <c r="CK242" s="94"/>
      <c r="CL242" s="94"/>
      <c r="CM242" s="94"/>
      <c r="CN242" s="94"/>
      <c r="CO242" s="94"/>
      <c r="CP242" s="94"/>
      <c r="CQ242" s="94"/>
    </row>
    <row r="243" spans="21:95" s="81" customFormat="1" x14ac:dyDescent="0.3">
      <c r="U243" s="94"/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5"/>
      <c r="AH243" s="112"/>
      <c r="AI243" s="112"/>
      <c r="AJ243" s="112"/>
      <c r="AK243" s="112"/>
      <c r="AL243" s="112"/>
      <c r="AM243" s="112"/>
      <c r="AN243" s="112"/>
      <c r="AO243" s="112"/>
      <c r="AP243" s="112"/>
      <c r="AQ243" s="112"/>
      <c r="AR243" s="112"/>
      <c r="AS243" s="112"/>
      <c r="AT243" s="95"/>
      <c r="AU243" s="112"/>
      <c r="AV243" s="112"/>
      <c r="AW243" s="112"/>
      <c r="AX243" s="112"/>
      <c r="AY243" s="112"/>
      <c r="AZ243" s="112"/>
      <c r="BA243" s="112"/>
      <c r="BB243" s="112"/>
      <c r="BC243" s="112"/>
      <c r="BD243" s="112"/>
      <c r="BE243" s="112"/>
      <c r="BF243" s="112"/>
      <c r="BG243" s="95"/>
      <c r="BH243" s="95"/>
      <c r="BI243" s="95"/>
      <c r="BJ243" s="95"/>
      <c r="BK243" s="95"/>
      <c r="BL243" s="95"/>
      <c r="BM243" s="95"/>
      <c r="BN243" s="95"/>
      <c r="BO243" s="95"/>
      <c r="BP243" s="95"/>
      <c r="BQ243" s="95"/>
      <c r="BR243" s="95"/>
      <c r="BS243" s="95"/>
      <c r="BT243" s="95"/>
      <c r="BU243" s="95"/>
      <c r="BV243" s="94"/>
      <c r="BW243" s="94"/>
      <c r="BX243" s="94"/>
      <c r="BY243" s="94"/>
      <c r="BZ243" s="94"/>
      <c r="CA243" s="94"/>
      <c r="CB243" s="94"/>
      <c r="CC243" s="94"/>
      <c r="CD243" s="94"/>
      <c r="CE243" s="94"/>
      <c r="CF243" s="94"/>
      <c r="CG243" s="94"/>
      <c r="CH243" s="94"/>
      <c r="CI243" s="94"/>
      <c r="CJ243" s="94"/>
      <c r="CK243" s="94"/>
      <c r="CL243" s="94"/>
      <c r="CM243" s="94"/>
      <c r="CN243" s="94"/>
      <c r="CO243" s="94"/>
      <c r="CP243" s="94"/>
      <c r="CQ243" s="94"/>
    </row>
    <row r="244" spans="21:95" s="81" customFormat="1" x14ac:dyDescent="0.3">
      <c r="U244" s="94"/>
      <c r="V244" s="95"/>
      <c r="W244" s="95"/>
      <c r="X244" s="95"/>
      <c r="Y244" s="95"/>
      <c r="Z244" s="95"/>
      <c r="AA244" s="95"/>
      <c r="AB244" s="95"/>
      <c r="AC244" s="95"/>
      <c r="AD244" s="95"/>
      <c r="AE244" s="95"/>
      <c r="AF244" s="95"/>
      <c r="AG244" s="95"/>
      <c r="AH244" s="112"/>
      <c r="AI244" s="112"/>
      <c r="AJ244" s="112"/>
      <c r="AK244" s="112"/>
      <c r="AL244" s="112"/>
      <c r="AM244" s="112"/>
      <c r="AN244" s="112"/>
      <c r="AO244" s="112"/>
      <c r="AP244" s="112"/>
      <c r="AQ244" s="112"/>
      <c r="AR244" s="112"/>
      <c r="AS244" s="112"/>
      <c r="AT244" s="95"/>
      <c r="AU244" s="112"/>
      <c r="AV244" s="112"/>
      <c r="AW244" s="112"/>
      <c r="AX244" s="112"/>
      <c r="AY244" s="112"/>
      <c r="AZ244" s="112"/>
      <c r="BA244" s="112"/>
      <c r="BB244" s="112"/>
      <c r="BC244" s="112"/>
      <c r="BD244" s="112"/>
      <c r="BE244" s="112"/>
      <c r="BF244" s="112"/>
      <c r="BG244" s="95"/>
      <c r="BH244" s="95"/>
      <c r="BI244" s="95"/>
      <c r="BJ244" s="95"/>
      <c r="BK244" s="95"/>
      <c r="BL244" s="95"/>
      <c r="BM244" s="95"/>
      <c r="BN244" s="95"/>
      <c r="BO244" s="95"/>
      <c r="BP244" s="95"/>
      <c r="BQ244" s="95"/>
      <c r="BR244" s="95"/>
      <c r="BS244" s="95"/>
      <c r="BT244" s="95"/>
      <c r="BU244" s="95"/>
      <c r="BV244" s="94"/>
      <c r="BW244" s="94"/>
      <c r="BX244" s="94"/>
      <c r="BY244" s="94"/>
      <c r="BZ244" s="94"/>
      <c r="CA244" s="94"/>
      <c r="CB244" s="94"/>
      <c r="CC244" s="94"/>
      <c r="CD244" s="94"/>
      <c r="CE244" s="94"/>
      <c r="CF244" s="94"/>
      <c r="CG244" s="94"/>
      <c r="CH244" s="94"/>
      <c r="CI244" s="94"/>
      <c r="CJ244" s="94"/>
      <c r="CK244" s="94"/>
      <c r="CL244" s="94"/>
      <c r="CM244" s="94"/>
      <c r="CN244" s="94"/>
      <c r="CO244" s="94"/>
      <c r="CP244" s="94"/>
      <c r="CQ244" s="94"/>
    </row>
    <row r="245" spans="21:95" s="81" customFormat="1" x14ac:dyDescent="0.3">
      <c r="U245" s="94"/>
      <c r="V245" s="95"/>
      <c r="W245" s="95"/>
      <c r="X245" s="95"/>
      <c r="Y245" s="95"/>
      <c r="Z245" s="95"/>
      <c r="AA245" s="95"/>
      <c r="AB245" s="95"/>
      <c r="AC245" s="95"/>
      <c r="AD245" s="95"/>
      <c r="AE245" s="95"/>
      <c r="AF245" s="95"/>
      <c r="AG245" s="95"/>
      <c r="AH245" s="112"/>
      <c r="AI245" s="112"/>
      <c r="AJ245" s="112"/>
      <c r="AK245" s="112"/>
      <c r="AL245" s="112"/>
      <c r="AM245" s="112"/>
      <c r="AN245" s="112"/>
      <c r="AO245" s="112"/>
      <c r="AP245" s="112"/>
      <c r="AQ245" s="112"/>
      <c r="AR245" s="112"/>
      <c r="AS245" s="112"/>
      <c r="AT245" s="95"/>
      <c r="AU245" s="112"/>
      <c r="AV245" s="112"/>
      <c r="AW245" s="112"/>
      <c r="AX245" s="112"/>
      <c r="AY245" s="112"/>
      <c r="AZ245" s="112"/>
      <c r="BA245" s="112"/>
      <c r="BB245" s="112"/>
      <c r="BC245" s="112"/>
      <c r="BD245" s="112"/>
      <c r="BE245" s="112"/>
      <c r="BF245" s="112"/>
      <c r="BG245" s="95"/>
      <c r="BH245" s="95"/>
      <c r="BI245" s="95"/>
      <c r="BJ245" s="95"/>
      <c r="BK245" s="95"/>
      <c r="BL245" s="95"/>
      <c r="BM245" s="95"/>
      <c r="BN245" s="95"/>
      <c r="BO245" s="95"/>
      <c r="BP245" s="95"/>
      <c r="BQ245" s="95"/>
      <c r="BR245" s="95"/>
      <c r="BS245" s="95"/>
      <c r="BT245" s="95"/>
      <c r="BU245" s="95"/>
      <c r="BV245" s="94"/>
      <c r="BW245" s="94"/>
      <c r="BX245" s="94"/>
      <c r="BY245" s="94"/>
      <c r="BZ245" s="94"/>
      <c r="CA245" s="94"/>
      <c r="CB245" s="94"/>
      <c r="CC245" s="94"/>
      <c r="CD245" s="94"/>
      <c r="CE245" s="94"/>
      <c r="CF245" s="94"/>
      <c r="CG245" s="94"/>
      <c r="CH245" s="94"/>
      <c r="CI245" s="94"/>
      <c r="CJ245" s="94"/>
      <c r="CK245" s="94"/>
      <c r="CL245" s="94"/>
      <c r="CM245" s="94"/>
      <c r="CN245" s="94"/>
      <c r="CO245" s="94"/>
      <c r="CP245" s="94"/>
      <c r="CQ245" s="94"/>
    </row>
    <row r="246" spans="21:95" s="81" customFormat="1" x14ac:dyDescent="0.3">
      <c r="U246" s="94"/>
      <c r="V246" s="95"/>
      <c r="W246" s="95"/>
      <c r="X246" s="95"/>
      <c r="Y246" s="95"/>
      <c r="Z246" s="95"/>
      <c r="AA246" s="95"/>
      <c r="AB246" s="95"/>
      <c r="AC246" s="95"/>
      <c r="AD246" s="95"/>
      <c r="AE246" s="95"/>
      <c r="AF246" s="95"/>
      <c r="AG246" s="95"/>
      <c r="AH246" s="112"/>
      <c r="AI246" s="112"/>
      <c r="AJ246" s="112"/>
      <c r="AK246" s="112"/>
      <c r="AL246" s="112"/>
      <c r="AM246" s="112"/>
      <c r="AN246" s="112"/>
      <c r="AO246" s="112"/>
      <c r="AP246" s="112"/>
      <c r="AQ246" s="112"/>
      <c r="AR246" s="112"/>
      <c r="AS246" s="112"/>
      <c r="AT246" s="95"/>
      <c r="AU246" s="112"/>
      <c r="AV246" s="112"/>
      <c r="AW246" s="112"/>
      <c r="AX246" s="112"/>
      <c r="AY246" s="112"/>
      <c r="AZ246" s="112"/>
      <c r="BA246" s="112"/>
      <c r="BB246" s="112"/>
      <c r="BC246" s="112"/>
      <c r="BD246" s="112"/>
      <c r="BE246" s="112"/>
      <c r="BF246" s="112"/>
      <c r="BG246" s="95"/>
      <c r="BH246" s="95"/>
      <c r="BI246" s="95"/>
      <c r="BJ246" s="95"/>
      <c r="BK246" s="95"/>
      <c r="BL246" s="95"/>
      <c r="BM246" s="95"/>
      <c r="BN246" s="95"/>
      <c r="BO246" s="95"/>
      <c r="BP246" s="95"/>
      <c r="BQ246" s="95"/>
      <c r="BR246" s="95"/>
      <c r="BS246" s="95"/>
      <c r="BT246" s="95"/>
      <c r="BU246" s="95"/>
      <c r="BV246" s="94"/>
      <c r="BW246" s="94"/>
      <c r="BX246" s="94"/>
      <c r="BY246" s="94"/>
      <c r="BZ246" s="94"/>
      <c r="CA246" s="94"/>
      <c r="CB246" s="94"/>
      <c r="CC246" s="94"/>
      <c r="CD246" s="94"/>
      <c r="CE246" s="94"/>
      <c r="CF246" s="94"/>
      <c r="CG246" s="94"/>
      <c r="CH246" s="94"/>
      <c r="CI246" s="94"/>
      <c r="CJ246" s="94"/>
      <c r="CK246" s="94"/>
      <c r="CL246" s="94"/>
      <c r="CM246" s="94"/>
      <c r="CN246" s="94"/>
      <c r="CO246" s="94"/>
      <c r="CP246" s="94"/>
      <c r="CQ246" s="94"/>
    </row>
    <row r="247" spans="21:95" s="81" customFormat="1" x14ac:dyDescent="0.3">
      <c r="U247" s="94"/>
      <c r="V247" s="95"/>
      <c r="W247" s="95"/>
      <c r="X247" s="95"/>
      <c r="Y247" s="95"/>
      <c r="Z247" s="95"/>
      <c r="AA247" s="95"/>
      <c r="AB247" s="95"/>
      <c r="AC247" s="95"/>
      <c r="AD247" s="95"/>
      <c r="AE247" s="95"/>
      <c r="AF247" s="95"/>
      <c r="AG247" s="95"/>
      <c r="AH247" s="95"/>
      <c r="AI247" s="95"/>
      <c r="AJ247" s="95"/>
      <c r="AK247" s="95"/>
      <c r="AL247" s="95"/>
      <c r="AM247" s="95"/>
      <c r="AN247" s="95"/>
      <c r="AO247" s="95"/>
      <c r="AP247" s="95"/>
      <c r="AQ247" s="95"/>
      <c r="AR247" s="95"/>
      <c r="AS247" s="95"/>
      <c r="AT247" s="95"/>
      <c r="AU247" s="95"/>
      <c r="AV247" s="95"/>
      <c r="AW247" s="95"/>
      <c r="AX247" s="95"/>
      <c r="AY247" s="95"/>
      <c r="AZ247" s="95"/>
      <c r="BA247" s="95"/>
      <c r="BB247" s="95"/>
      <c r="BC247" s="95"/>
      <c r="BD247" s="95"/>
      <c r="BE247" s="95"/>
      <c r="BF247" s="95"/>
      <c r="BG247" s="95"/>
      <c r="BH247" s="95"/>
      <c r="BI247" s="95"/>
      <c r="BJ247" s="95"/>
      <c r="BK247" s="95"/>
      <c r="BL247" s="95"/>
      <c r="BM247" s="95"/>
      <c r="BN247" s="95"/>
      <c r="BO247" s="95"/>
      <c r="BP247" s="95"/>
      <c r="BQ247" s="95"/>
      <c r="BR247" s="95"/>
      <c r="BS247" s="95"/>
      <c r="BT247" s="95"/>
      <c r="BU247" s="95"/>
      <c r="BV247" s="94"/>
      <c r="BW247" s="94"/>
      <c r="BX247" s="94"/>
      <c r="BY247" s="94"/>
      <c r="BZ247" s="94"/>
      <c r="CA247" s="94"/>
      <c r="CB247" s="94"/>
      <c r="CC247" s="94"/>
      <c r="CD247" s="94"/>
      <c r="CE247" s="94"/>
      <c r="CF247" s="94"/>
      <c r="CG247" s="94"/>
      <c r="CH247" s="94"/>
      <c r="CI247" s="94"/>
      <c r="CJ247" s="94"/>
      <c r="CK247" s="94"/>
      <c r="CL247" s="94"/>
      <c r="CM247" s="94"/>
      <c r="CN247" s="94"/>
      <c r="CO247" s="94"/>
      <c r="CP247" s="94"/>
      <c r="CQ247" s="94"/>
    </row>
    <row r="248" spans="21:95" s="81" customFormat="1" x14ac:dyDescent="0.3">
      <c r="U248" s="94"/>
      <c r="V248" s="95"/>
      <c r="W248" s="95"/>
      <c r="X248" s="95"/>
      <c r="Y248" s="95"/>
      <c r="Z248" s="95"/>
      <c r="AA248" s="95"/>
      <c r="AB248" s="95"/>
      <c r="AC248" s="95"/>
      <c r="AD248" s="95"/>
      <c r="AE248" s="95"/>
      <c r="AF248" s="95"/>
      <c r="AG248" s="95"/>
      <c r="AH248" s="95"/>
      <c r="AI248" s="95"/>
      <c r="AJ248" s="95"/>
      <c r="AK248" s="95"/>
      <c r="AL248" s="95"/>
      <c r="AM248" s="95"/>
      <c r="AN248" s="95"/>
      <c r="AO248" s="95"/>
      <c r="AP248" s="95"/>
      <c r="AQ248" s="95"/>
      <c r="AR248" s="95"/>
      <c r="AS248" s="95"/>
      <c r="AT248" s="95"/>
      <c r="AU248" s="95"/>
      <c r="AV248" s="95"/>
      <c r="AW248" s="95"/>
      <c r="AX248" s="95"/>
      <c r="AY248" s="95"/>
      <c r="AZ248" s="95"/>
      <c r="BA248" s="95"/>
      <c r="BB248" s="95"/>
      <c r="BC248" s="95"/>
      <c r="BD248" s="95"/>
      <c r="BE248" s="95"/>
      <c r="BF248" s="95"/>
      <c r="BG248" s="95"/>
      <c r="BH248" s="95"/>
      <c r="BI248" s="95"/>
      <c r="BJ248" s="95"/>
      <c r="BK248" s="95"/>
      <c r="BL248" s="95"/>
      <c r="BM248" s="95"/>
      <c r="BN248" s="95"/>
      <c r="BO248" s="95"/>
      <c r="BP248" s="95"/>
      <c r="BQ248" s="95"/>
      <c r="BR248" s="95"/>
      <c r="BS248" s="95"/>
      <c r="BT248" s="95"/>
      <c r="BU248" s="95"/>
      <c r="BV248" s="94"/>
      <c r="BW248" s="94"/>
      <c r="BX248" s="94"/>
      <c r="BY248" s="94"/>
      <c r="BZ248" s="94"/>
      <c r="CA248" s="94"/>
      <c r="CB248" s="94"/>
      <c r="CC248" s="94"/>
      <c r="CD248" s="94"/>
      <c r="CE248" s="94"/>
      <c r="CF248" s="94"/>
      <c r="CG248" s="94"/>
      <c r="CH248" s="94"/>
      <c r="CI248" s="94"/>
      <c r="CJ248" s="94"/>
      <c r="CK248" s="94"/>
      <c r="CL248" s="94"/>
      <c r="CM248" s="94"/>
      <c r="CN248" s="94"/>
      <c r="CO248" s="94"/>
      <c r="CP248" s="94"/>
      <c r="CQ248" s="94"/>
    </row>
    <row r="249" spans="21:95" s="81" customFormat="1" x14ac:dyDescent="0.3">
      <c r="U249" s="104"/>
      <c r="V249" s="95"/>
      <c r="W249" s="95"/>
      <c r="X249" s="95"/>
      <c r="Y249" s="95"/>
      <c r="Z249" s="95"/>
      <c r="AA249" s="95"/>
      <c r="AB249" s="95"/>
      <c r="AC249" s="95"/>
      <c r="AD249" s="95"/>
      <c r="AE249" s="113"/>
      <c r="AF249" s="95"/>
      <c r="AG249" s="95"/>
      <c r="AH249" s="96"/>
      <c r="AI249" s="96"/>
      <c r="AJ249" s="96"/>
      <c r="AK249" s="96"/>
      <c r="AL249" s="96"/>
      <c r="AM249" s="96"/>
      <c r="AN249" s="96"/>
      <c r="AO249" s="96"/>
      <c r="AP249" s="96"/>
      <c r="AQ249" s="96"/>
      <c r="AR249" s="96"/>
      <c r="AS249" s="96"/>
      <c r="AT249" s="95"/>
      <c r="AU249" s="95"/>
      <c r="AV249" s="95"/>
      <c r="AW249" s="95"/>
      <c r="AX249" s="95"/>
      <c r="AY249" s="95"/>
      <c r="AZ249" s="95"/>
      <c r="BA249" s="95"/>
      <c r="BB249" s="95"/>
      <c r="BC249" s="95"/>
      <c r="BD249" s="95"/>
      <c r="BE249" s="95"/>
      <c r="BF249" s="95"/>
      <c r="BG249" s="95"/>
      <c r="BH249" s="95"/>
      <c r="BI249" s="95"/>
      <c r="BJ249" s="95"/>
      <c r="BK249" s="95"/>
      <c r="BL249" s="95"/>
      <c r="BM249" s="95"/>
      <c r="BN249" s="95"/>
      <c r="BO249" s="95"/>
      <c r="BP249" s="95"/>
      <c r="BQ249" s="95"/>
      <c r="BR249" s="95"/>
      <c r="BS249" s="95"/>
      <c r="BT249" s="95"/>
      <c r="BU249" s="95"/>
      <c r="BV249" s="94"/>
      <c r="BW249" s="94"/>
      <c r="BX249" s="94"/>
      <c r="BY249" s="94"/>
      <c r="BZ249" s="94"/>
      <c r="CA249" s="94"/>
      <c r="CB249" s="94"/>
      <c r="CC249" s="94"/>
      <c r="CD249" s="94"/>
      <c r="CE249" s="94"/>
      <c r="CF249" s="94"/>
      <c r="CG249" s="94"/>
      <c r="CH249" s="94"/>
      <c r="CI249" s="94"/>
      <c r="CJ249" s="94"/>
      <c r="CK249" s="94"/>
      <c r="CL249" s="94"/>
      <c r="CM249" s="94"/>
      <c r="CN249" s="94"/>
      <c r="CO249" s="94"/>
      <c r="CP249" s="94"/>
      <c r="CQ249" s="94"/>
    </row>
    <row r="250" spans="21:95" s="81" customFormat="1" x14ac:dyDescent="0.3">
      <c r="U250" s="104"/>
      <c r="V250" s="95"/>
      <c r="W250" s="95"/>
      <c r="X250" s="95"/>
      <c r="Y250" s="95"/>
      <c r="Z250" s="95"/>
      <c r="AA250" s="95"/>
      <c r="AB250" s="95"/>
      <c r="AC250" s="95"/>
      <c r="AD250" s="95"/>
      <c r="AE250" s="113"/>
      <c r="AF250" s="95"/>
      <c r="AG250" s="95"/>
      <c r="AH250" s="96"/>
      <c r="AI250" s="96"/>
      <c r="AJ250" s="96"/>
      <c r="AK250" s="96"/>
      <c r="AL250" s="96"/>
      <c r="AM250" s="96"/>
      <c r="AN250" s="96"/>
      <c r="AO250" s="96"/>
      <c r="AP250" s="96"/>
      <c r="AQ250" s="96"/>
      <c r="AR250" s="96"/>
      <c r="AS250" s="96"/>
      <c r="AT250" s="95"/>
      <c r="AU250" s="95"/>
      <c r="AV250" s="95"/>
      <c r="AW250" s="95"/>
      <c r="AX250" s="95"/>
      <c r="AY250" s="95"/>
      <c r="AZ250" s="95"/>
      <c r="BA250" s="95"/>
      <c r="BB250" s="95"/>
      <c r="BC250" s="95"/>
      <c r="BD250" s="95"/>
      <c r="BE250" s="95"/>
      <c r="BF250" s="95"/>
      <c r="BG250" s="95"/>
      <c r="BH250" s="95"/>
      <c r="BI250" s="95"/>
      <c r="BJ250" s="95"/>
      <c r="BK250" s="95"/>
      <c r="BL250" s="95"/>
      <c r="BM250" s="95"/>
      <c r="BN250" s="95"/>
      <c r="BO250" s="95"/>
      <c r="BP250" s="95"/>
      <c r="BQ250" s="95"/>
      <c r="BR250" s="95"/>
      <c r="BS250" s="95"/>
      <c r="BT250" s="95"/>
      <c r="BU250" s="95"/>
      <c r="BV250" s="94"/>
      <c r="BW250" s="94"/>
      <c r="BX250" s="94"/>
      <c r="BY250" s="94"/>
      <c r="BZ250" s="94"/>
      <c r="CA250" s="94"/>
      <c r="CB250" s="94"/>
      <c r="CC250" s="94"/>
      <c r="CD250" s="94"/>
      <c r="CE250" s="94"/>
      <c r="CF250" s="94"/>
      <c r="CG250" s="94"/>
      <c r="CH250" s="94"/>
      <c r="CI250" s="94"/>
      <c r="CJ250" s="94"/>
      <c r="CK250" s="94"/>
      <c r="CL250" s="94"/>
      <c r="CM250" s="94"/>
      <c r="CN250" s="94"/>
      <c r="CO250" s="94"/>
      <c r="CP250" s="94"/>
      <c r="CQ250" s="94"/>
    </row>
    <row r="251" spans="21:95" s="81" customFormat="1" x14ac:dyDescent="0.3">
      <c r="U251" s="104"/>
      <c r="V251" s="95"/>
      <c r="W251" s="95"/>
      <c r="X251" s="95"/>
      <c r="Y251" s="95"/>
      <c r="Z251" s="95"/>
      <c r="AA251" s="95"/>
      <c r="AB251" s="95"/>
      <c r="AC251" s="95"/>
      <c r="AD251" s="95"/>
      <c r="AE251" s="113"/>
      <c r="AF251" s="95"/>
      <c r="AG251" s="95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5"/>
      <c r="AU251" s="95"/>
      <c r="AV251" s="95"/>
      <c r="AW251" s="95"/>
      <c r="AX251" s="95"/>
      <c r="AY251" s="95"/>
      <c r="AZ251" s="95"/>
      <c r="BA251" s="95"/>
      <c r="BB251" s="95"/>
      <c r="BC251" s="95"/>
      <c r="BD251" s="95"/>
      <c r="BE251" s="95"/>
      <c r="BF251" s="95"/>
      <c r="BG251" s="95"/>
      <c r="BH251" s="95"/>
      <c r="BI251" s="95"/>
      <c r="BJ251" s="95"/>
      <c r="BK251" s="95"/>
      <c r="BL251" s="95"/>
      <c r="BM251" s="95"/>
      <c r="BN251" s="95"/>
      <c r="BO251" s="95"/>
      <c r="BP251" s="95"/>
      <c r="BQ251" s="95"/>
      <c r="BR251" s="95"/>
      <c r="BS251" s="95"/>
      <c r="BT251" s="95"/>
      <c r="BU251" s="95"/>
      <c r="BV251" s="94"/>
      <c r="BW251" s="94"/>
      <c r="BX251" s="94"/>
      <c r="BY251" s="94"/>
      <c r="BZ251" s="94"/>
      <c r="CA251" s="94"/>
      <c r="CB251" s="94"/>
      <c r="CC251" s="94"/>
      <c r="CD251" s="94"/>
      <c r="CE251" s="94"/>
      <c r="CF251" s="94"/>
      <c r="CG251" s="94"/>
      <c r="CH251" s="94"/>
      <c r="CI251" s="94"/>
      <c r="CJ251" s="94"/>
      <c r="CK251" s="94"/>
      <c r="CL251" s="94"/>
      <c r="CM251" s="94"/>
      <c r="CN251" s="94"/>
      <c r="CO251" s="94"/>
      <c r="CP251" s="94"/>
      <c r="CQ251" s="94"/>
    </row>
    <row r="252" spans="21:95" s="81" customFormat="1" x14ac:dyDescent="0.3">
      <c r="U252" s="104"/>
      <c r="V252" s="95"/>
      <c r="W252" s="95"/>
      <c r="X252" s="95"/>
      <c r="Y252" s="95"/>
      <c r="Z252" s="95"/>
      <c r="AA252" s="95"/>
      <c r="AB252" s="95"/>
      <c r="AC252" s="95"/>
      <c r="AD252" s="95"/>
      <c r="AE252" s="113"/>
      <c r="AF252" s="95"/>
      <c r="AG252" s="95"/>
      <c r="AH252" s="96"/>
      <c r="AI252" s="96"/>
      <c r="AJ252" s="96"/>
      <c r="AK252" s="96"/>
      <c r="AL252" s="96"/>
      <c r="AM252" s="96"/>
      <c r="AN252" s="96"/>
      <c r="AO252" s="96"/>
      <c r="AP252" s="96"/>
      <c r="AQ252" s="96"/>
      <c r="AR252" s="96"/>
      <c r="AS252" s="96"/>
      <c r="AT252" s="95"/>
      <c r="AU252" s="95"/>
      <c r="AV252" s="95"/>
      <c r="AW252" s="95"/>
      <c r="AX252" s="95"/>
      <c r="AY252" s="95"/>
      <c r="AZ252" s="95"/>
      <c r="BA252" s="95"/>
      <c r="BB252" s="95"/>
      <c r="BC252" s="95"/>
      <c r="BD252" s="95"/>
      <c r="BE252" s="95"/>
      <c r="BF252" s="95"/>
      <c r="BG252" s="95"/>
      <c r="BH252" s="95"/>
      <c r="BI252" s="95"/>
      <c r="BJ252" s="95"/>
      <c r="BK252" s="95"/>
      <c r="BL252" s="95"/>
      <c r="BM252" s="95"/>
      <c r="BN252" s="95"/>
      <c r="BO252" s="95"/>
      <c r="BP252" s="95"/>
      <c r="BQ252" s="95"/>
      <c r="BR252" s="95"/>
      <c r="BS252" s="95"/>
      <c r="BT252" s="95"/>
      <c r="BU252" s="95"/>
      <c r="BV252" s="94"/>
      <c r="BW252" s="94"/>
      <c r="BX252" s="94"/>
      <c r="BY252" s="94"/>
      <c r="BZ252" s="94"/>
      <c r="CA252" s="94"/>
      <c r="CB252" s="94"/>
      <c r="CC252" s="94"/>
      <c r="CD252" s="94"/>
      <c r="CE252" s="94"/>
      <c r="CF252" s="94"/>
      <c r="CG252" s="94"/>
      <c r="CH252" s="94"/>
      <c r="CI252" s="94"/>
      <c r="CJ252" s="94"/>
      <c r="CK252" s="94"/>
      <c r="CL252" s="94"/>
      <c r="CM252" s="94"/>
      <c r="CN252" s="94"/>
      <c r="CO252" s="94"/>
      <c r="CP252" s="94"/>
      <c r="CQ252" s="94"/>
    </row>
    <row r="253" spans="21:95" s="81" customFormat="1" x14ac:dyDescent="0.3">
      <c r="U253" s="104"/>
      <c r="V253" s="95"/>
      <c r="W253" s="95"/>
      <c r="X253" s="95"/>
      <c r="Y253" s="95"/>
      <c r="Z253" s="95"/>
      <c r="AA253" s="95"/>
      <c r="AB253" s="95"/>
      <c r="AC253" s="95"/>
      <c r="AD253" s="95"/>
      <c r="AE253" s="113"/>
      <c r="AF253" s="95"/>
      <c r="AG253" s="95"/>
      <c r="AH253" s="96"/>
      <c r="AI253" s="96"/>
      <c r="AJ253" s="96"/>
      <c r="AK253" s="96"/>
      <c r="AL253" s="96"/>
      <c r="AM253" s="96"/>
      <c r="AN253" s="96"/>
      <c r="AO253" s="96"/>
      <c r="AP253" s="96"/>
      <c r="AQ253" s="96"/>
      <c r="AR253" s="96"/>
      <c r="AS253" s="96"/>
      <c r="AT253" s="95"/>
      <c r="AU253" s="95"/>
      <c r="AV253" s="95"/>
      <c r="AW253" s="95"/>
      <c r="AX253" s="95"/>
      <c r="AY253" s="95"/>
      <c r="AZ253" s="95"/>
      <c r="BA253" s="95"/>
      <c r="BB253" s="95"/>
      <c r="BC253" s="95"/>
      <c r="BD253" s="95"/>
      <c r="BE253" s="95"/>
      <c r="BF253" s="95"/>
      <c r="BG253" s="95"/>
      <c r="BH253" s="95"/>
      <c r="BI253" s="95"/>
      <c r="BJ253" s="95"/>
      <c r="BK253" s="95"/>
      <c r="BL253" s="95"/>
      <c r="BM253" s="95"/>
      <c r="BN253" s="95"/>
      <c r="BO253" s="95"/>
      <c r="BP253" s="95"/>
      <c r="BQ253" s="95"/>
      <c r="BR253" s="95"/>
      <c r="BS253" s="95"/>
      <c r="BT253" s="95"/>
      <c r="BU253" s="95"/>
      <c r="BV253" s="94"/>
      <c r="BW253" s="94"/>
      <c r="BX253" s="94"/>
      <c r="BY253" s="94"/>
      <c r="BZ253" s="94"/>
      <c r="CA253" s="94"/>
      <c r="CB253" s="94"/>
      <c r="CC253" s="94"/>
      <c r="CD253" s="94"/>
      <c r="CE253" s="94"/>
      <c r="CF253" s="94"/>
      <c r="CG253" s="94"/>
      <c r="CH253" s="94"/>
      <c r="CI253" s="94"/>
      <c r="CJ253" s="94"/>
      <c r="CK253" s="94"/>
      <c r="CL253" s="94"/>
      <c r="CM253" s="94"/>
      <c r="CN253" s="94"/>
      <c r="CO253" s="94"/>
      <c r="CP253" s="94"/>
      <c r="CQ253" s="94"/>
    </row>
    <row r="254" spans="21:95" s="81" customFormat="1" x14ac:dyDescent="0.3">
      <c r="U254" s="104"/>
      <c r="V254" s="95"/>
      <c r="W254" s="95"/>
      <c r="X254" s="95"/>
      <c r="Y254" s="95"/>
      <c r="Z254" s="95"/>
      <c r="AA254" s="95"/>
      <c r="AB254" s="95"/>
      <c r="AC254" s="95"/>
      <c r="AD254" s="95"/>
      <c r="AE254" s="113"/>
      <c r="AF254" s="95"/>
      <c r="AG254" s="95"/>
      <c r="AH254" s="96"/>
      <c r="AI254" s="96"/>
      <c r="AJ254" s="96"/>
      <c r="AK254" s="96"/>
      <c r="AL254" s="96"/>
      <c r="AM254" s="96"/>
      <c r="AN254" s="96"/>
      <c r="AO254" s="96"/>
      <c r="AP254" s="96"/>
      <c r="AQ254" s="96"/>
      <c r="AR254" s="96"/>
      <c r="AS254" s="96"/>
      <c r="AT254" s="95"/>
      <c r="AU254" s="95"/>
      <c r="AV254" s="95"/>
      <c r="AW254" s="95"/>
      <c r="AX254" s="95"/>
      <c r="AY254" s="95"/>
      <c r="AZ254" s="95"/>
      <c r="BA254" s="95"/>
      <c r="BB254" s="95"/>
      <c r="BC254" s="95"/>
      <c r="BD254" s="95"/>
      <c r="BE254" s="95"/>
      <c r="BF254" s="95"/>
      <c r="BG254" s="95"/>
      <c r="BH254" s="95"/>
      <c r="BI254" s="95"/>
      <c r="BJ254" s="95"/>
      <c r="BK254" s="95"/>
      <c r="BL254" s="95"/>
      <c r="BM254" s="95"/>
      <c r="BN254" s="95"/>
      <c r="BO254" s="95"/>
      <c r="BP254" s="95"/>
      <c r="BQ254" s="95"/>
      <c r="BR254" s="95"/>
      <c r="BS254" s="95"/>
      <c r="BT254" s="95"/>
      <c r="BU254" s="95"/>
      <c r="BV254" s="94"/>
      <c r="BW254" s="94"/>
      <c r="BX254" s="94"/>
      <c r="BY254" s="94"/>
      <c r="BZ254" s="94"/>
      <c r="CA254" s="94"/>
      <c r="CB254" s="94"/>
      <c r="CC254" s="94"/>
      <c r="CD254" s="94"/>
      <c r="CE254" s="94"/>
      <c r="CF254" s="94"/>
      <c r="CG254" s="94"/>
      <c r="CH254" s="94"/>
      <c r="CI254" s="94"/>
      <c r="CJ254" s="94"/>
      <c r="CK254" s="94"/>
      <c r="CL254" s="94"/>
      <c r="CM254" s="94"/>
      <c r="CN254" s="94"/>
      <c r="CO254" s="94"/>
      <c r="CP254" s="94"/>
      <c r="CQ254" s="94"/>
    </row>
    <row r="255" spans="21:95" s="81" customFormat="1" x14ac:dyDescent="0.3">
      <c r="U255" s="104"/>
      <c r="V255" s="95"/>
      <c r="W255" s="95"/>
      <c r="X255" s="95"/>
      <c r="Y255" s="95"/>
      <c r="Z255" s="95"/>
      <c r="AA255" s="95"/>
      <c r="AB255" s="95"/>
      <c r="AC255" s="95"/>
      <c r="AD255" s="95"/>
      <c r="AE255" s="113"/>
      <c r="AF255" s="95"/>
      <c r="AG255" s="95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5"/>
      <c r="AU255" s="95"/>
      <c r="AV255" s="95"/>
      <c r="AW255" s="95"/>
      <c r="AX255" s="95"/>
      <c r="AY255" s="95"/>
      <c r="AZ255" s="95"/>
      <c r="BA255" s="95"/>
      <c r="BB255" s="95"/>
      <c r="BC255" s="95"/>
      <c r="BD255" s="95"/>
      <c r="BE255" s="95"/>
      <c r="BF255" s="95"/>
      <c r="BG255" s="95"/>
      <c r="BH255" s="95"/>
      <c r="BI255" s="95"/>
      <c r="BJ255" s="95"/>
      <c r="BK255" s="95"/>
      <c r="BL255" s="95"/>
      <c r="BM255" s="95"/>
      <c r="BN255" s="95"/>
      <c r="BO255" s="95"/>
      <c r="BP255" s="95"/>
      <c r="BQ255" s="95"/>
      <c r="BR255" s="95"/>
      <c r="BS255" s="95"/>
      <c r="BT255" s="95"/>
      <c r="BU255" s="95"/>
      <c r="BV255" s="94"/>
      <c r="BW255" s="94"/>
      <c r="BX255" s="94"/>
      <c r="BY255" s="94"/>
      <c r="BZ255" s="94"/>
      <c r="CA255" s="94"/>
      <c r="CB255" s="94"/>
      <c r="CC255" s="94"/>
      <c r="CD255" s="94"/>
      <c r="CE255" s="94"/>
      <c r="CF255" s="94"/>
      <c r="CG255" s="94"/>
      <c r="CH255" s="94"/>
      <c r="CI255" s="94"/>
      <c r="CJ255" s="94"/>
      <c r="CK255" s="94"/>
      <c r="CL255" s="94"/>
      <c r="CM255" s="94"/>
      <c r="CN255" s="94"/>
      <c r="CO255" s="94"/>
      <c r="CP255" s="94"/>
      <c r="CQ255" s="94"/>
    </row>
    <row r="256" spans="21:95" s="81" customFormat="1" x14ac:dyDescent="0.3">
      <c r="U256" s="104"/>
      <c r="V256" s="95"/>
      <c r="W256" s="95"/>
      <c r="X256" s="95"/>
      <c r="Y256" s="95"/>
      <c r="Z256" s="95"/>
      <c r="AA256" s="95"/>
      <c r="AB256" s="95"/>
      <c r="AC256" s="95"/>
      <c r="AD256" s="95"/>
      <c r="AE256" s="113"/>
      <c r="AF256" s="95"/>
      <c r="AG256" s="95"/>
      <c r="AH256" s="96"/>
      <c r="AI256" s="96"/>
      <c r="AJ256" s="96"/>
      <c r="AK256" s="96"/>
      <c r="AL256" s="96"/>
      <c r="AM256" s="96"/>
      <c r="AN256" s="96"/>
      <c r="AO256" s="96"/>
      <c r="AP256" s="96"/>
      <c r="AQ256" s="96"/>
      <c r="AR256" s="96"/>
      <c r="AS256" s="96"/>
      <c r="AT256" s="95"/>
      <c r="AU256" s="95"/>
      <c r="AV256" s="95"/>
      <c r="AW256" s="95"/>
      <c r="AX256" s="95"/>
      <c r="AY256" s="95"/>
      <c r="AZ256" s="95"/>
      <c r="BA256" s="95"/>
      <c r="BB256" s="95"/>
      <c r="BC256" s="95"/>
      <c r="BD256" s="95"/>
      <c r="BE256" s="95"/>
      <c r="BF256" s="95"/>
      <c r="BG256" s="95"/>
      <c r="BH256" s="95"/>
      <c r="BI256" s="95"/>
      <c r="BJ256" s="95"/>
      <c r="BK256" s="95"/>
      <c r="BL256" s="95"/>
      <c r="BM256" s="95"/>
      <c r="BN256" s="95"/>
      <c r="BO256" s="95"/>
      <c r="BP256" s="95"/>
      <c r="BQ256" s="95"/>
      <c r="BR256" s="95"/>
      <c r="BS256" s="95"/>
      <c r="BT256" s="95"/>
      <c r="BU256" s="95"/>
      <c r="BV256" s="94"/>
      <c r="BW256" s="94"/>
      <c r="BX256" s="94"/>
      <c r="BY256" s="94"/>
      <c r="BZ256" s="94"/>
      <c r="CA256" s="94"/>
      <c r="CB256" s="94"/>
      <c r="CC256" s="94"/>
      <c r="CD256" s="94"/>
      <c r="CE256" s="94"/>
      <c r="CF256" s="94"/>
      <c r="CG256" s="94"/>
      <c r="CH256" s="94"/>
      <c r="CI256" s="94"/>
      <c r="CJ256" s="94"/>
      <c r="CK256" s="94"/>
      <c r="CL256" s="94"/>
      <c r="CM256" s="94"/>
      <c r="CN256" s="94"/>
      <c r="CO256" s="94"/>
      <c r="CP256" s="94"/>
      <c r="CQ256" s="94"/>
    </row>
    <row r="257" spans="21:95" s="81" customFormat="1" x14ac:dyDescent="0.3">
      <c r="U257" s="104"/>
      <c r="V257" s="95"/>
      <c r="W257" s="95"/>
      <c r="X257" s="95"/>
      <c r="Y257" s="95"/>
      <c r="Z257" s="95"/>
      <c r="AA257" s="95"/>
      <c r="AB257" s="95"/>
      <c r="AC257" s="95"/>
      <c r="AD257" s="95"/>
      <c r="AE257" s="113"/>
      <c r="AF257" s="95"/>
      <c r="AG257" s="95"/>
      <c r="AH257" s="96"/>
      <c r="AI257" s="96"/>
      <c r="AJ257" s="96"/>
      <c r="AK257" s="96"/>
      <c r="AL257" s="96"/>
      <c r="AM257" s="96"/>
      <c r="AN257" s="96"/>
      <c r="AO257" s="96"/>
      <c r="AP257" s="96"/>
      <c r="AQ257" s="96"/>
      <c r="AR257" s="96"/>
      <c r="AS257" s="96"/>
      <c r="AT257" s="95"/>
      <c r="AU257" s="95"/>
      <c r="AV257" s="95"/>
      <c r="AW257" s="95"/>
      <c r="AX257" s="95"/>
      <c r="AY257" s="95"/>
      <c r="AZ257" s="95"/>
      <c r="BA257" s="95"/>
      <c r="BB257" s="95"/>
      <c r="BC257" s="95"/>
      <c r="BD257" s="95"/>
      <c r="BE257" s="95"/>
      <c r="BF257" s="95"/>
      <c r="BG257" s="95"/>
      <c r="BH257" s="95"/>
      <c r="BI257" s="95"/>
      <c r="BJ257" s="95"/>
      <c r="BK257" s="95"/>
      <c r="BL257" s="95"/>
      <c r="BM257" s="95"/>
      <c r="BN257" s="95"/>
      <c r="BO257" s="95"/>
      <c r="BP257" s="95"/>
      <c r="BQ257" s="95"/>
      <c r="BR257" s="95"/>
      <c r="BS257" s="95"/>
      <c r="BT257" s="95"/>
      <c r="BU257" s="95"/>
      <c r="BV257" s="94"/>
      <c r="BW257" s="94"/>
      <c r="BX257" s="94"/>
      <c r="BY257" s="94"/>
      <c r="BZ257" s="94"/>
      <c r="CA257" s="94"/>
      <c r="CB257" s="94"/>
      <c r="CC257" s="94"/>
      <c r="CD257" s="94"/>
      <c r="CE257" s="94"/>
      <c r="CF257" s="94"/>
      <c r="CG257" s="94"/>
      <c r="CH257" s="94"/>
      <c r="CI257" s="94"/>
      <c r="CJ257" s="94"/>
      <c r="CK257" s="94"/>
      <c r="CL257" s="94"/>
      <c r="CM257" s="94"/>
      <c r="CN257" s="94"/>
      <c r="CO257" s="94"/>
      <c r="CP257" s="94"/>
      <c r="CQ257" s="94"/>
    </row>
    <row r="258" spans="21:95" s="81" customFormat="1" x14ac:dyDescent="0.3">
      <c r="U258" s="104"/>
      <c r="V258" s="95"/>
      <c r="W258" s="95"/>
      <c r="X258" s="95"/>
      <c r="Y258" s="95"/>
      <c r="Z258" s="95"/>
      <c r="AA258" s="95"/>
      <c r="AB258" s="95"/>
      <c r="AC258" s="95"/>
      <c r="AD258" s="95"/>
      <c r="AE258" s="113"/>
      <c r="AF258" s="95"/>
      <c r="AG258" s="95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5"/>
      <c r="AU258" s="95"/>
      <c r="AV258" s="95"/>
      <c r="AW258" s="95"/>
      <c r="AX258" s="95"/>
      <c r="AY258" s="95"/>
      <c r="AZ258" s="95"/>
      <c r="BA258" s="95"/>
      <c r="BB258" s="95"/>
      <c r="BC258" s="95"/>
      <c r="BD258" s="95"/>
      <c r="BE258" s="95"/>
      <c r="BF258" s="95"/>
      <c r="BG258" s="95"/>
      <c r="BH258" s="95"/>
      <c r="BI258" s="95"/>
      <c r="BJ258" s="95"/>
      <c r="BK258" s="95"/>
      <c r="BL258" s="95"/>
      <c r="BM258" s="95"/>
      <c r="BN258" s="95"/>
      <c r="BO258" s="95"/>
      <c r="BP258" s="95"/>
      <c r="BQ258" s="95"/>
      <c r="BR258" s="95"/>
      <c r="BS258" s="95"/>
      <c r="BT258" s="95"/>
      <c r="BU258" s="95"/>
      <c r="BV258" s="94"/>
      <c r="BW258" s="94"/>
      <c r="BX258" s="94"/>
      <c r="BY258" s="94"/>
      <c r="BZ258" s="94"/>
      <c r="CA258" s="94"/>
      <c r="CB258" s="94"/>
      <c r="CC258" s="94"/>
      <c r="CD258" s="94"/>
      <c r="CE258" s="94"/>
      <c r="CF258" s="94"/>
      <c r="CG258" s="94"/>
      <c r="CH258" s="94"/>
      <c r="CI258" s="94"/>
      <c r="CJ258" s="94"/>
      <c r="CK258" s="94"/>
      <c r="CL258" s="94"/>
      <c r="CM258" s="94"/>
      <c r="CN258" s="94"/>
      <c r="CO258" s="94"/>
      <c r="CP258" s="94"/>
      <c r="CQ258" s="94"/>
    </row>
    <row r="259" spans="21:95" s="81" customFormat="1" x14ac:dyDescent="0.3">
      <c r="U259" s="104"/>
      <c r="V259" s="95"/>
      <c r="W259" s="95"/>
      <c r="X259" s="95"/>
      <c r="Y259" s="95"/>
      <c r="Z259" s="95"/>
      <c r="AA259" s="95"/>
      <c r="AB259" s="95"/>
      <c r="AC259" s="95"/>
      <c r="AD259" s="95"/>
      <c r="AE259" s="113"/>
      <c r="AF259" s="95"/>
      <c r="AG259" s="95"/>
      <c r="AH259" s="96"/>
      <c r="AI259" s="96"/>
      <c r="AJ259" s="96"/>
      <c r="AK259" s="96"/>
      <c r="AL259" s="96"/>
      <c r="AM259" s="96"/>
      <c r="AN259" s="96"/>
      <c r="AO259" s="96"/>
      <c r="AP259" s="96"/>
      <c r="AQ259" s="96"/>
      <c r="AR259" s="96"/>
      <c r="AS259" s="96"/>
      <c r="AT259" s="95"/>
      <c r="AU259" s="95"/>
      <c r="AV259" s="95"/>
      <c r="AW259" s="95"/>
      <c r="AX259" s="95"/>
      <c r="AY259" s="95"/>
      <c r="AZ259" s="95"/>
      <c r="BA259" s="95"/>
      <c r="BB259" s="95"/>
      <c r="BC259" s="95"/>
      <c r="BD259" s="95"/>
      <c r="BE259" s="95"/>
      <c r="BF259" s="95"/>
      <c r="BG259" s="95"/>
      <c r="BH259" s="95"/>
      <c r="BI259" s="95"/>
      <c r="BJ259" s="95"/>
      <c r="BK259" s="95"/>
      <c r="BL259" s="95"/>
      <c r="BM259" s="95"/>
      <c r="BN259" s="95"/>
      <c r="BO259" s="95"/>
      <c r="BP259" s="95"/>
      <c r="BQ259" s="95"/>
      <c r="BR259" s="95"/>
      <c r="BS259" s="95"/>
      <c r="BT259" s="95"/>
      <c r="BU259" s="95"/>
      <c r="BV259" s="94"/>
      <c r="BW259" s="94"/>
      <c r="BX259" s="94"/>
      <c r="BY259" s="94"/>
      <c r="BZ259" s="94"/>
      <c r="CA259" s="94"/>
      <c r="CB259" s="94"/>
      <c r="CC259" s="94"/>
      <c r="CD259" s="94"/>
      <c r="CE259" s="94"/>
      <c r="CF259" s="94"/>
      <c r="CG259" s="94"/>
      <c r="CH259" s="94"/>
      <c r="CI259" s="94"/>
      <c r="CJ259" s="94"/>
      <c r="CK259" s="94"/>
      <c r="CL259" s="94"/>
      <c r="CM259" s="94"/>
      <c r="CN259" s="94"/>
      <c r="CO259" s="94"/>
      <c r="CP259" s="94"/>
      <c r="CQ259" s="94"/>
    </row>
    <row r="260" spans="21:95" s="81" customFormat="1" x14ac:dyDescent="0.3">
      <c r="U260" s="111"/>
      <c r="V260" s="95"/>
      <c r="W260" s="95"/>
      <c r="X260" s="95"/>
      <c r="Y260" s="95"/>
      <c r="Z260" s="95"/>
      <c r="AA260" s="95"/>
      <c r="AB260" s="95"/>
      <c r="AC260" s="95"/>
      <c r="AD260" s="95"/>
      <c r="AE260" s="113"/>
      <c r="AF260" s="95"/>
      <c r="AG260" s="95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5"/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/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/>
      <c r="BQ260" s="95"/>
      <c r="BR260" s="95"/>
      <c r="BS260" s="95"/>
      <c r="BT260" s="95"/>
      <c r="BU260" s="95"/>
      <c r="BV260" s="94"/>
      <c r="BW260" s="94"/>
      <c r="BX260" s="94"/>
      <c r="BY260" s="94"/>
      <c r="BZ260" s="94"/>
      <c r="CA260" s="94"/>
      <c r="CB260" s="94"/>
      <c r="CC260" s="94"/>
      <c r="CD260" s="94"/>
      <c r="CE260" s="94"/>
      <c r="CF260" s="94"/>
      <c r="CG260" s="94"/>
      <c r="CH260" s="94"/>
      <c r="CI260" s="94"/>
      <c r="CJ260" s="94"/>
      <c r="CK260" s="94"/>
      <c r="CL260" s="94"/>
      <c r="CM260" s="94"/>
      <c r="CN260" s="94"/>
      <c r="CO260" s="94"/>
      <c r="CP260" s="94"/>
      <c r="CQ260" s="94"/>
    </row>
    <row r="261" spans="21:95" s="81" customFormat="1" x14ac:dyDescent="0.3">
      <c r="U261" s="94"/>
      <c r="V261" s="95"/>
      <c r="W261" s="95"/>
      <c r="X261" s="95"/>
      <c r="Y261" s="95"/>
      <c r="Z261" s="95"/>
      <c r="AA261" s="95"/>
      <c r="AB261" s="95"/>
      <c r="AC261" s="95"/>
      <c r="AD261" s="95"/>
      <c r="AE261" s="95"/>
      <c r="AF261" s="95"/>
      <c r="AG261" s="95"/>
      <c r="AH261" s="95"/>
      <c r="AI261" s="95"/>
      <c r="AJ261" s="95"/>
      <c r="AK261" s="95"/>
      <c r="AL261" s="95"/>
      <c r="AM261" s="95"/>
      <c r="AN261" s="95"/>
      <c r="AO261" s="95"/>
      <c r="AP261" s="95"/>
      <c r="AQ261" s="95"/>
      <c r="AR261" s="95"/>
      <c r="AS261" s="95"/>
      <c r="AT261" s="95"/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/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/>
      <c r="BQ261" s="95"/>
      <c r="BR261" s="95"/>
      <c r="BS261" s="95"/>
      <c r="BT261" s="95"/>
      <c r="BU261" s="95"/>
      <c r="BV261" s="94"/>
      <c r="BW261" s="94"/>
      <c r="BX261" s="94"/>
      <c r="BY261" s="94"/>
      <c r="BZ261" s="94"/>
      <c r="CA261" s="94"/>
      <c r="CB261" s="94"/>
      <c r="CC261" s="94"/>
      <c r="CD261" s="94"/>
      <c r="CE261" s="94"/>
      <c r="CF261" s="94"/>
      <c r="CG261" s="94"/>
      <c r="CH261" s="94"/>
      <c r="CI261" s="94"/>
      <c r="CJ261" s="94"/>
      <c r="CK261" s="94"/>
      <c r="CL261" s="94"/>
      <c r="CM261" s="94"/>
      <c r="CN261" s="94"/>
      <c r="CO261" s="94"/>
      <c r="CP261" s="94"/>
      <c r="CQ261" s="94"/>
    </row>
    <row r="262" spans="21:95" s="81" customFormat="1" x14ac:dyDescent="0.3">
      <c r="U262" s="94"/>
      <c r="V262" s="95"/>
      <c r="W262" s="95"/>
      <c r="X262" s="95"/>
      <c r="Y262" s="95"/>
      <c r="Z262" s="95"/>
      <c r="AA262" s="95"/>
      <c r="AB262" s="95"/>
      <c r="AC262" s="95"/>
      <c r="AD262" s="95"/>
      <c r="AE262" s="95"/>
      <c r="AF262" s="110"/>
      <c r="AG262" s="110"/>
      <c r="AH262" s="95"/>
      <c r="AI262" s="95"/>
      <c r="AJ262" s="95"/>
      <c r="AK262" s="95"/>
      <c r="AL262" s="95"/>
      <c r="AM262" s="95"/>
      <c r="AN262" s="95"/>
      <c r="AO262" s="95"/>
      <c r="AP262" s="95"/>
      <c r="AQ262" s="95"/>
      <c r="AR262" s="95"/>
      <c r="AS262" s="95"/>
      <c r="AT262" s="95"/>
      <c r="AU262" s="95"/>
      <c r="AV262" s="95"/>
      <c r="AW262" s="95"/>
      <c r="AX262" s="95"/>
      <c r="AY262" s="95"/>
      <c r="AZ262" s="95"/>
      <c r="BA262" s="95"/>
      <c r="BB262" s="95"/>
      <c r="BC262" s="95"/>
      <c r="BD262" s="95"/>
      <c r="BE262" s="95"/>
      <c r="BF262" s="95"/>
      <c r="BG262" s="95"/>
      <c r="BH262" s="95"/>
      <c r="BI262" s="95"/>
      <c r="BJ262" s="95"/>
      <c r="BK262" s="95"/>
      <c r="BL262" s="95"/>
      <c r="BM262" s="95"/>
      <c r="BN262" s="95"/>
      <c r="BO262" s="95"/>
      <c r="BP262" s="95"/>
      <c r="BQ262" s="95"/>
      <c r="BR262" s="95"/>
      <c r="BS262" s="95"/>
      <c r="BT262" s="95"/>
      <c r="BU262" s="95"/>
      <c r="BV262" s="94"/>
      <c r="BW262" s="94"/>
      <c r="BX262" s="94"/>
      <c r="BY262" s="94"/>
      <c r="BZ262" s="94"/>
      <c r="CA262" s="94"/>
      <c r="CB262" s="94"/>
      <c r="CC262" s="94"/>
      <c r="CD262" s="94"/>
      <c r="CE262" s="94"/>
      <c r="CF262" s="94"/>
      <c r="CG262" s="94"/>
      <c r="CH262" s="94"/>
      <c r="CI262" s="94"/>
      <c r="CJ262" s="94"/>
      <c r="CK262" s="94"/>
      <c r="CL262" s="94"/>
      <c r="CM262" s="94"/>
      <c r="CN262" s="94"/>
      <c r="CO262" s="94"/>
      <c r="CP262" s="94"/>
      <c r="CQ262" s="94"/>
    </row>
    <row r="263" spans="21:95" s="81" customFormat="1" x14ac:dyDescent="0.3">
      <c r="U263" s="94"/>
      <c r="V263" s="95"/>
      <c r="W263" s="95"/>
      <c r="X263" s="95"/>
      <c r="Y263" s="95"/>
      <c r="Z263" s="95"/>
      <c r="AA263" s="95"/>
      <c r="AB263" s="95"/>
      <c r="AC263" s="95"/>
      <c r="AD263" s="95"/>
      <c r="AE263" s="95"/>
      <c r="AF263" s="95"/>
      <c r="AG263" s="95"/>
      <c r="AH263" s="96"/>
      <c r="AI263" s="96"/>
      <c r="AJ263" s="96"/>
      <c r="AK263" s="96"/>
      <c r="AL263" s="96"/>
      <c r="AM263" s="96"/>
      <c r="AN263" s="96"/>
      <c r="AO263" s="96"/>
      <c r="AP263" s="96"/>
      <c r="AQ263" s="96"/>
      <c r="AR263" s="96"/>
      <c r="AS263" s="96"/>
      <c r="AT263" s="95"/>
      <c r="AU263" s="95"/>
      <c r="AV263" s="95"/>
      <c r="AW263" s="95"/>
      <c r="AX263" s="95"/>
      <c r="AY263" s="95"/>
      <c r="AZ263" s="95"/>
      <c r="BA263" s="95"/>
      <c r="BB263" s="95"/>
      <c r="BC263" s="95"/>
      <c r="BD263" s="95"/>
      <c r="BE263" s="95"/>
      <c r="BF263" s="95"/>
      <c r="BG263" s="95"/>
      <c r="BH263" s="95"/>
      <c r="BI263" s="95"/>
      <c r="BJ263" s="95"/>
      <c r="BK263" s="95"/>
      <c r="BL263" s="95"/>
      <c r="BM263" s="95"/>
      <c r="BN263" s="95"/>
      <c r="BO263" s="95"/>
      <c r="BP263" s="95"/>
      <c r="BQ263" s="95"/>
      <c r="BR263" s="95"/>
      <c r="BS263" s="95"/>
      <c r="BT263" s="95"/>
      <c r="BU263" s="95"/>
      <c r="BV263" s="94"/>
      <c r="BW263" s="94"/>
      <c r="BX263" s="94"/>
      <c r="BY263" s="94"/>
      <c r="BZ263" s="94"/>
      <c r="CA263" s="94"/>
      <c r="CB263" s="94"/>
      <c r="CC263" s="94"/>
      <c r="CD263" s="94"/>
      <c r="CE263" s="94"/>
      <c r="CF263" s="94"/>
      <c r="CG263" s="94"/>
      <c r="CH263" s="94"/>
      <c r="CI263" s="94"/>
      <c r="CJ263" s="94"/>
      <c r="CK263" s="94"/>
      <c r="CL263" s="94"/>
      <c r="CM263" s="94"/>
      <c r="CN263" s="94"/>
      <c r="CO263" s="94"/>
      <c r="CP263" s="94"/>
      <c r="CQ263" s="94"/>
    </row>
    <row r="264" spans="21:95" s="81" customFormat="1" x14ac:dyDescent="0.3">
      <c r="U264" s="94"/>
      <c r="V264" s="95"/>
      <c r="W264" s="95"/>
      <c r="X264" s="95"/>
      <c r="Y264" s="95"/>
      <c r="Z264" s="95"/>
      <c r="AA264" s="95"/>
      <c r="AB264" s="95"/>
      <c r="AC264" s="95"/>
      <c r="AD264" s="116"/>
      <c r="AE264" s="116"/>
      <c r="AF264" s="95"/>
      <c r="AG264" s="95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5"/>
      <c r="AU264" s="95"/>
      <c r="AV264" s="95"/>
      <c r="AW264" s="95"/>
      <c r="AX264" s="95"/>
      <c r="AY264" s="95"/>
      <c r="AZ264" s="95"/>
      <c r="BA264" s="95"/>
      <c r="BB264" s="95"/>
      <c r="BC264" s="95"/>
      <c r="BD264" s="95"/>
      <c r="BE264" s="95"/>
      <c r="BF264" s="95"/>
      <c r="BG264" s="95"/>
      <c r="BH264" s="95"/>
      <c r="BI264" s="95"/>
      <c r="BJ264" s="95"/>
      <c r="BK264" s="95"/>
      <c r="BL264" s="95"/>
      <c r="BM264" s="95"/>
      <c r="BN264" s="95"/>
      <c r="BO264" s="95"/>
      <c r="BP264" s="95"/>
      <c r="BQ264" s="95"/>
      <c r="BR264" s="95"/>
      <c r="BS264" s="95"/>
      <c r="BT264" s="95"/>
      <c r="BU264" s="95"/>
      <c r="BV264" s="94"/>
      <c r="BW264" s="94"/>
      <c r="BX264" s="94"/>
      <c r="BY264" s="94"/>
      <c r="BZ264" s="94"/>
      <c r="CA264" s="94"/>
      <c r="CB264" s="94"/>
      <c r="CC264" s="94"/>
      <c r="CD264" s="94"/>
      <c r="CE264" s="94"/>
      <c r="CF264" s="94"/>
      <c r="CG264" s="94"/>
      <c r="CH264" s="94"/>
      <c r="CI264" s="94"/>
      <c r="CJ264" s="94"/>
      <c r="CK264" s="94"/>
      <c r="CL264" s="94"/>
      <c r="CM264" s="94"/>
      <c r="CN264" s="94"/>
      <c r="CO264" s="94"/>
      <c r="CP264" s="94"/>
      <c r="CQ264" s="94"/>
    </row>
    <row r="265" spans="21:95" s="81" customFormat="1" x14ac:dyDescent="0.3">
      <c r="U265" s="94"/>
      <c r="V265" s="95"/>
      <c r="W265" s="95"/>
      <c r="X265" s="95"/>
      <c r="Y265" s="95"/>
      <c r="Z265" s="95"/>
      <c r="AA265" s="95"/>
      <c r="AB265" s="95"/>
      <c r="AC265" s="95"/>
      <c r="AD265" s="95"/>
      <c r="AE265" s="116"/>
      <c r="AF265" s="95"/>
      <c r="AG265" s="95"/>
      <c r="AH265" s="96"/>
      <c r="AI265" s="96"/>
      <c r="AJ265" s="96"/>
      <c r="AK265" s="96"/>
      <c r="AL265" s="96"/>
      <c r="AM265" s="96"/>
      <c r="AN265" s="96"/>
      <c r="AO265" s="96"/>
      <c r="AP265" s="96"/>
      <c r="AQ265" s="96"/>
      <c r="AR265" s="96"/>
      <c r="AS265" s="96"/>
      <c r="AT265" s="95"/>
      <c r="AU265" s="95"/>
      <c r="AV265" s="95"/>
      <c r="AW265" s="95"/>
      <c r="AX265" s="95"/>
      <c r="AY265" s="95"/>
      <c r="AZ265" s="95"/>
      <c r="BA265" s="95"/>
      <c r="BB265" s="95"/>
      <c r="BC265" s="95"/>
      <c r="BD265" s="95"/>
      <c r="BE265" s="95"/>
      <c r="BF265" s="95"/>
      <c r="BG265" s="95"/>
      <c r="BH265" s="95"/>
      <c r="BI265" s="95"/>
      <c r="BJ265" s="95"/>
      <c r="BK265" s="95"/>
      <c r="BL265" s="95"/>
      <c r="BM265" s="95"/>
      <c r="BN265" s="95"/>
      <c r="BO265" s="95"/>
      <c r="BP265" s="95"/>
      <c r="BQ265" s="95"/>
      <c r="BR265" s="95"/>
      <c r="BS265" s="95"/>
      <c r="BT265" s="95"/>
      <c r="BU265" s="95"/>
      <c r="BV265" s="94"/>
      <c r="BW265" s="94"/>
      <c r="BX265" s="94"/>
      <c r="BY265" s="94"/>
      <c r="BZ265" s="94"/>
      <c r="CA265" s="94"/>
      <c r="CB265" s="94"/>
      <c r="CC265" s="94"/>
      <c r="CD265" s="94"/>
      <c r="CE265" s="94"/>
      <c r="CF265" s="94"/>
      <c r="CG265" s="94"/>
      <c r="CH265" s="94"/>
      <c r="CI265" s="94"/>
      <c r="CJ265" s="94"/>
      <c r="CK265" s="94"/>
      <c r="CL265" s="94"/>
      <c r="CM265" s="94"/>
      <c r="CN265" s="94"/>
      <c r="CO265" s="94"/>
      <c r="CP265" s="94"/>
      <c r="CQ265" s="94"/>
    </row>
    <row r="266" spans="21:95" s="81" customFormat="1" x14ac:dyDescent="0.3">
      <c r="U266" s="94"/>
      <c r="V266" s="95"/>
      <c r="W266" s="95"/>
      <c r="X266" s="95"/>
      <c r="Y266" s="95"/>
      <c r="Z266" s="95"/>
      <c r="AA266" s="95"/>
      <c r="AB266" s="95"/>
      <c r="AC266" s="95"/>
      <c r="AD266" s="95"/>
      <c r="AE266" s="116"/>
      <c r="AF266" s="95"/>
      <c r="AG266" s="95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5"/>
      <c r="AU266" s="95"/>
      <c r="AV266" s="95"/>
      <c r="AW266" s="95"/>
      <c r="AX266" s="95"/>
      <c r="AY266" s="95"/>
      <c r="AZ266" s="95"/>
      <c r="BA266" s="95"/>
      <c r="BB266" s="95"/>
      <c r="BC266" s="95"/>
      <c r="BD266" s="95"/>
      <c r="BE266" s="95"/>
      <c r="BF266" s="95"/>
      <c r="BG266" s="95"/>
      <c r="BH266" s="95"/>
      <c r="BI266" s="95"/>
      <c r="BJ266" s="95"/>
      <c r="BK266" s="95"/>
      <c r="BL266" s="95"/>
      <c r="BM266" s="95"/>
      <c r="BN266" s="95"/>
      <c r="BO266" s="95"/>
      <c r="BP266" s="95"/>
      <c r="BQ266" s="95"/>
      <c r="BR266" s="95"/>
      <c r="BS266" s="95"/>
      <c r="BT266" s="95"/>
      <c r="BU266" s="95"/>
      <c r="BV266" s="94"/>
      <c r="BW266" s="94"/>
      <c r="BX266" s="94"/>
      <c r="BY266" s="94"/>
      <c r="BZ266" s="94"/>
      <c r="CA266" s="94"/>
      <c r="CB266" s="94"/>
      <c r="CC266" s="94"/>
      <c r="CD266" s="94"/>
      <c r="CE266" s="94"/>
      <c r="CF266" s="94"/>
      <c r="CG266" s="94"/>
      <c r="CH266" s="94"/>
      <c r="CI266" s="94"/>
      <c r="CJ266" s="94"/>
      <c r="CK266" s="94"/>
      <c r="CL266" s="94"/>
      <c r="CM266" s="94"/>
      <c r="CN266" s="94"/>
      <c r="CO266" s="94"/>
      <c r="CP266" s="94"/>
      <c r="CQ266" s="94"/>
    </row>
    <row r="267" spans="21:95" s="81" customFormat="1" x14ac:dyDescent="0.3">
      <c r="U267" s="94"/>
      <c r="V267" s="95"/>
      <c r="W267" s="95"/>
      <c r="X267" s="95"/>
      <c r="Y267" s="95"/>
      <c r="Z267" s="95"/>
      <c r="AA267" s="95"/>
      <c r="AB267" s="95"/>
      <c r="AC267" s="95"/>
      <c r="AD267" s="95"/>
      <c r="AE267" s="116"/>
      <c r="AF267" s="95"/>
      <c r="AG267" s="95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5"/>
      <c r="AU267" s="95"/>
      <c r="AV267" s="95"/>
      <c r="AW267" s="95"/>
      <c r="AX267" s="95"/>
      <c r="AY267" s="95"/>
      <c r="AZ267" s="95"/>
      <c r="BA267" s="95"/>
      <c r="BB267" s="95"/>
      <c r="BC267" s="95"/>
      <c r="BD267" s="95"/>
      <c r="BE267" s="95"/>
      <c r="BF267" s="95"/>
      <c r="BG267" s="95"/>
      <c r="BH267" s="95"/>
      <c r="BI267" s="95"/>
      <c r="BJ267" s="95"/>
      <c r="BK267" s="95"/>
      <c r="BL267" s="95"/>
      <c r="BM267" s="95"/>
      <c r="BN267" s="95"/>
      <c r="BO267" s="95"/>
      <c r="BP267" s="95"/>
      <c r="BQ267" s="95"/>
      <c r="BR267" s="95"/>
      <c r="BS267" s="95"/>
      <c r="BT267" s="95"/>
      <c r="BU267" s="95"/>
      <c r="BV267" s="94"/>
      <c r="BW267" s="94"/>
      <c r="BX267" s="94"/>
      <c r="BY267" s="94"/>
      <c r="BZ267" s="94"/>
      <c r="CA267" s="94"/>
      <c r="CB267" s="94"/>
      <c r="CC267" s="94"/>
      <c r="CD267" s="94"/>
      <c r="CE267" s="94"/>
      <c r="CF267" s="94"/>
      <c r="CG267" s="94"/>
      <c r="CH267" s="94"/>
      <c r="CI267" s="94"/>
      <c r="CJ267" s="94"/>
      <c r="CK267" s="94"/>
      <c r="CL267" s="94"/>
      <c r="CM267" s="94"/>
      <c r="CN267" s="94"/>
      <c r="CO267" s="94"/>
      <c r="CP267" s="94"/>
      <c r="CQ267" s="94"/>
    </row>
    <row r="268" spans="21:95" s="81" customFormat="1" x14ac:dyDescent="0.3">
      <c r="U268" s="94"/>
      <c r="V268" s="95"/>
      <c r="W268" s="95"/>
      <c r="X268" s="95"/>
      <c r="Y268" s="95"/>
      <c r="Z268" s="95"/>
      <c r="AA268" s="95"/>
      <c r="AB268" s="95"/>
      <c r="AC268" s="95"/>
      <c r="AD268" s="95"/>
      <c r="AE268" s="116"/>
      <c r="AF268" s="95"/>
      <c r="AG268" s="95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5"/>
      <c r="AU268" s="95"/>
      <c r="AV268" s="95"/>
      <c r="AW268" s="95"/>
      <c r="AX268" s="95"/>
      <c r="AY268" s="95"/>
      <c r="AZ268" s="95"/>
      <c r="BA268" s="95"/>
      <c r="BB268" s="95"/>
      <c r="BC268" s="95"/>
      <c r="BD268" s="95"/>
      <c r="BE268" s="95"/>
      <c r="BF268" s="95"/>
      <c r="BG268" s="95"/>
      <c r="BH268" s="95"/>
      <c r="BI268" s="95"/>
      <c r="BJ268" s="95"/>
      <c r="BK268" s="95"/>
      <c r="BL268" s="95"/>
      <c r="BM268" s="95"/>
      <c r="BN268" s="95"/>
      <c r="BO268" s="95"/>
      <c r="BP268" s="95"/>
      <c r="BQ268" s="95"/>
      <c r="BR268" s="95"/>
      <c r="BS268" s="95"/>
      <c r="BT268" s="95"/>
      <c r="BU268" s="95"/>
      <c r="BV268" s="94"/>
      <c r="BW268" s="94"/>
      <c r="BX268" s="94"/>
      <c r="BY268" s="94"/>
      <c r="BZ268" s="94"/>
      <c r="CA268" s="94"/>
      <c r="CB268" s="94"/>
      <c r="CC268" s="94"/>
      <c r="CD268" s="94"/>
      <c r="CE268" s="94"/>
      <c r="CF268" s="94"/>
      <c r="CG268" s="94"/>
      <c r="CH268" s="94"/>
      <c r="CI268" s="94"/>
      <c r="CJ268" s="94"/>
      <c r="CK268" s="94"/>
      <c r="CL268" s="94"/>
      <c r="CM268" s="94"/>
      <c r="CN268" s="94"/>
      <c r="CO268" s="94"/>
      <c r="CP268" s="94"/>
      <c r="CQ268" s="94"/>
    </row>
    <row r="269" spans="21:95" s="81" customFormat="1" x14ac:dyDescent="0.3">
      <c r="U269" s="94"/>
      <c r="V269" s="95"/>
      <c r="W269" s="95"/>
      <c r="X269" s="95"/>
      <c r="Y269" s="95"/>
      <c r="Z269" s="95"/>
      <c r="AA269" s="95"/>
      <c r="AB269" s="95"/>
      <c r="AC269" s="95"/>
      <c r="AD269" s="95"/>
      <c r="AE269" s="116"/>
      <c r="AF269" s="95"/>
      <c r="AG269" s="95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5"/>
      <c r="AU269" s="95"/>
      <c r="AV269" s="95"/>
      <c r="AW269" s="95"/>
      <c r="AX269" s="95"/>
      <c r="AY269" s="95"/>
      <c r="AZ269" s="95"/>
      <c r="BA269" s="95"/>
      <c r="BB269" s="95"/>
      <c r="BC269" s="95"/>
      <c r="BD269" s="95"/>
      <c r="BE269" s="95"/>
      <c r="BF269" s="95"/>
      <c r="BG269" s="95"/>
      <c r="BH269" s="95"/>
      <c r="BI269" s="95"/>
      <c r="BJ269" s="95"/>
      <c r="BK269" s="95"/>
      <c r="BL269" s="95"/>
      <c r="BM269" s="95"/>
      <c r="BN269" s="95"/>
      <c r="BO269" s="95"/>
      <c r="BP269" s="95"/>
      <c r="BQ269" s="95"/>
      <c r="BR269" s="95"/>
      <c r="BS269" s="95"/>
      <c r="BT269" s="95"/>
      <c r="BU269" s="95"/>
      <c r="BV269" s="94"/>
      <c r="BW269" s="94"/>
      <c r="BX269" s="94"/>
      <c r="BY269" s="94"/>
      <c r="BZ269" s="94"/>
      <c r="CA269" s="94"/>
      <c r="CB269" s="94"/>
      <c r="CC269" s="94"/>
      <c r="CD269" s="94"/>
      <c r="CE269" s="94"/>
      <c r="CF269" s="94"/>
      <c r="CG269" s="94"/>
      <c r="CH269" s="94"/>
      <c r="CI269" s="94"/>
      <c r="CJ269" s="94"/>
      <c r="CK269" s="94"/>
      <c r="CL269" s="94"/>
      <c r="CM269" s="94"/>
      <c r="CN269" s="94"/>
      <c r="CO269" s="94"/>
      <c r="CP269" s="94"/>
      <c r="CQ269" s="94"/>
    </row>
    <row r="270" spans="21:95" s="81" customFormat="1" x14ac:dyDescent="0.3">
      <c r="U270" s="94"/>
      <c r="V270" s="95"/>
      <c r="W270" s="95"/>
      <c r="X270" s="95"/>
      <c r="Y270" s="95"/>
      <c r="Z270" s="95"/>
      <c r="AA270" s="95"/>
      <c r="AB270" s="95"/>
      <c r="AC270" s="95"/>
      <c r="AD270" s="95"/>
      <c r="AE270" s="95"/>
      <c r="AF270" s="95"/>
      <c r="AG270" s="95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5"/>
      <c r="AU270" s="95"/>
      <c r="AV270" s="95"/>
      <c r="AW270" s="95"/>
      <c r="AX270" s="95"/>
      <c r="AY270" s="95"/>
      <c r="AZ270" s="95"/>
      <c r="BA270" s="95"/>
      <c r="BB270" s="95"/>
      <c r="BC270" s="95"/>
      <c r="BD270" s="95"/>
      <c r="BE270" s="95"/>
      <c r="BF270" s="95"/>
      <c r="BG270" s="95"/>
      <c r="BH270" s="95"/>
      <c r="BI270" s="95"/>
      <c r="BJ270" s="95"/>
      <c r="BK270" s="95"/>
      <c r="BL270" s="95"/>
      <c r="BM270" s="95"/>
      <c r="BN270" s="95"/>
      <c r="BO270" s="95"/>
      <c r="BP270" s="95"/>
      <c r="BQ270" s="95"/>
      <c r="BR270" s="95"/>
      <c r="BS270" s="95"/>
      <c r="BT270" s="95"/>
      <c r="BU270" s="95"/>
      <c r="BV270" s="94"/>
      <c r="BW270" s="94"/>
      <c r="BX270" s="94"/>
      <c r="BY270" s="94"/>
      <c r="BZ270" s="94"/>
      <c r="CA270" s="94"/>
      <c r="CB270" s="94"/>
      <c r="CC270" s="94"/>
      <c r="CD270" s="94"/>
      <c r="CE270" s="94"/>
      <c r="CF270" s="94"/>
      <c r="CG270" s="94"/>
      <c r="CH270" s="94"/>
      <c r="CI270" s="94"/>
      <c r="CJ270" s="94"/>
      <c r="CK270" s="94"/>
      <c r="CL270" s="94"/>
      <c r="CM270" s="94"/>
      <c r="CN270" s="94"/>
      <c r="CO270" s="94"/>
      <c r="CP270" s="94"/>
      <c r="CQ270" s="94"/>
    </row>
    <row r="271" spans="21:95" s="81" customFormat="1" x14ac:dyDescent="0.3">
      <c r="U271" s="94"/>
      <c r="V271" s="95"/>
      <c r="W271" s="95"/>
      <c r="X271" s="95"/>
      <c r="Y271" s="95"/>
      <c r="Z271" s="95"/>
      <c r="AA271" s="95"/>
      <c r="AB271" s="95"/>
      <c r="AC271" s="95"/>
      <c r="AD271" s="95"/>
      <c r="AE271" s="95"/>
      <c r="AF271" s="95"/>
      <c r="AG271" s="95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5"/>
      <c r="AU271" s="95"/>
      <c r="AV271" s="95"/>
      <c r="AW271" s="95"/>
      <c r="AX271" s="95"/>
      <c r="AY271" s="95"/>
      <c r="AZ271" s="95"/>
      <c r="BA271" s="95"/>
      <c r="BB271" s="95"/>
      <c r="BC271" s="95"/>
      <c r="BD271" s="95"/>
      <c r="BE271" s="95"/>
      <c r="BF271" s="95"/>
      <c r="BG271" s="95"/>
      <c r="BH271" s="95"/>
      <c r="BI271" s="95"/>
      <c r="BJ271" s="95"/>
      <c r="BK271" s="95"/>
      <c r="BL271" s="95"/>
      <c r="BM271" s="95"/>
      <c r="BN271" s="95"/>
      <c r="BO271" s="95"/>
      <c r="BP271" s="95"/>
      <c r="BQ271" s="95"/>
      <c r="BR271" s="95"/>
      <c r="BS271" s="95"/>
      <c r="BT271" s="95"/>
      <c r="BU271" s="95"/>
      <c r="BV271" s="94"/>
      <c r="BW271" s="94"/>
      <c r="BX271" s="94"/>
      <c r="BY271" s="94"/>
      <c r="BZ271" s="94"/>
      <c r="CA271" s="94"/>
      <c r="CB271" s="94"/>
      <c r="CC271" s="94"/>
      <c r="CD271" s="94"/>
      <c r="CE271" s="94"/>
      <c r="CF271" s="94"/>
      <c r="CG271" s="94"/>
      <c r="CH271" s="94"/>
      <c r="CI271" s="94"/>
      <c r="CJ271" s="94"/>
      <c r="CK271" s="94"/>
      <c r="CL271" s="94"/>
      <c r="CM271" s="94"/>
      <c r="CN271" s="94"/>
      <c r="CO271" s="94"/>
      <c r="CP271" s="94"/>
      <c r="CQ271" s="94"/>
    </row>
    <row r="272" spans="21:95" s="81" customFormat="1" x14ac:dyDescent="0.3">
      <c r="U272" s="94"/>
      <c r="V272" s="95"/>
      <c r="W272" s="95"/>
      <c r="X272" s="95"/>
      <c r="Y272" s="95"/>
      <c r="Z272" s="95"/>
      <c r="AA272" s="95"/>
      <c r="AB272" s="95"/>
      <c r="AC272" s="95"/>
      <c r="AD272" s="95"/>
      <c r="AE272" s="95"/>
      <c r="AF272" s="95"/>
      <c r="AG272" s="95"/>
      <c r="AH272" s="96"/>
      <c r="AI272" s="96"/>
      <c r="AJ272" s="96"/>
      <c r="AK272" s="96"/>
      <c r="AL272" s="96"/>
      <c r="AM272" s="96"/>
      <c r="AN272" s="96"/>
      <c r="AO272" s="96"/>
      <c r="AP272" s="96"/>
      <c r="AQ272" s="96"/>
      <c r="AR272" s="96"/>
      <c r="AS272" s="96"/>
      <c r="AT272" s="95"/>
      <c r="AU272" s="95"/>
      <c r="AV272" s="95"/>
      <c r="AW272" s="95"/>
      <c r="AX272" s="95"/>
      <c r="AY272" s="95"/>
      <c r="AZ272" s="95"/>
      <c r="BA272" s="95"/>
      <c r="BB272" s="95"/>
      <c r="BC272" s="95"/>
      <c r="BD272" s="95"/>
      <c r="BE272" s="95"/>
      <c r="BF272" s="95"/>
      <c r="BG272" s="95"/>
      <c r="BH272" s="95"/>
      <c r="BI272" s="95"/>
      <c r="BJ272" s="95"/>
      <c r="BK272" s="95"/>
      <c r="BL272" s="95"/>
      <c r="BM272" s="95"/>
      <c r="BN272" s="95"/>
      <c r="BO272" s="95"/>
      <c r="BP272" s="95"/>
      <c r="BQ272" s="95"/>
      <c r="BR272" s="95"/>
      <c r="BS272" s="95"/>
      <c r="BT272" s="95"/>
      <c r="BU272" s="95"/>
      <c r="BV272" s="94"/>
      <c r="BW272" s="94"/>
      <c r="BX272" s="94"/>
      <c r="BY272" s="94"/>
      <c r="BZ272" s="94"/>
      <c r="CA272" s="94"/>
      <c r="CB272" s="94"/>
      <c r="CC272" s="94"/>
      <c r="CD272" s="94"/>
      <c r="CE272" s="94"/>
      <c r="CF272" s="94"/>
      <c r="CG272" s="94"/>
      <c r="CH272" s="94"/>
      <c r="CI272" s="94"/>
      <c r="CJ272" s="94"/>
      <c r="CK272" s="94"/>
      <c r="CL272" s="94"/>
      <c r="CM272" s="94"/>
      <c r="CN272" s="94"/>
      <c r="CO272" s="94"/>
      <c r="CP272" s="94"/>
      <c r="CQ272" s="94"/>
    </row>
    <row r="273" spans="21:95" s="81" customFormat="1" x14ac:dyDescent="0.3">
      <c r="U273" s="94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5"/>
      <c r="AH273" s="96"/>
      <c r="AI273" s="96"/>
      <c r="AJ273" s="96"/>
      <c r="AK273" s="96"/>
      <c r="AL273" s="96"/>
      <c r="AM273" s="96"/>
      <c r="AN273" s="96"/>
      <c r="AO273" s="96"/>
      <c r="AP273" s="96"/>
      <c r="AQ273" s="96"/>
      <c r="AR273" s="96"/>
      <c r="AS273" s="96"/>
      <c r="AT273" s="95"/>
      <c r="AU273" s="95"/>
      <c r="AV273" s="95"/>
      <c r="AW273" s="95"/>
      <c r="AX273" s="95"/>
      <c r="AY273" s="95"/>
      <c r="AZ273" s="95"/>
      <c r="BA273" s="95"/>
      <c r="BB273" s="95"/>
      <c r="BC273" s="95"/>
      <c r="BD273" s="95"/>
      <c r="BE273" s="95"/>
      <c r="BF273" s="95"/>
      <c r="BG273" s="95"/>
      <c r="BH273" s="95"/>
      <c r="BI273" s="95"/>
      <c r="BJ273" s="95"/>
      <c r="BK273" s="95"/>
      <c r="BL273" s="95"/>
      <c r="BM273" s="95"/>
      <c r="BN273" s="95"/>
      <c r="BO273" s="95"/>
      <c r="BP273" s="95"/>
      <c r="BQ273" s="95"/>
      <c r="BR273" s="95"/>
      <c r="BS273" s="95"/>
      <c r="BT273" s="95"/>
      <c r="BU273" s="95"/>
      <c r="BV273" s="94"/>
      <c r="BW273" s="94"/>
      <c r="BX273" s="94"/>
      <c r="BY273" s="94"/>
      <c r="BZ273" s="94"/>
      <c r="CA273" s="94"/>
      <c r="CB273" s="94"/>
      <c r="CC273" s="94"/>
      <c r="CD273" s="94"/>
      <c r="CE273" s="94"/>
      <c r="CF273" s="94"/>
      <c r="CG273" s="94"/>
      <c r="CH273" s="94"/>
      <c r="CI273" s="94"/>
      <c r="CJ273" s="94"/>
      <c r="CK273" s="94"/>
      <c r="CL273" s="94"/>
      <c r="CM273" s="94"/>
      <c r="CN273" s="94"/>
      <c r="CO273" s="94"/>
      <c r="CP273" s="94"/>
      <c r="CQ273" s="94"/>
    </row>
    <row r="274" spans="21:95" s="81" customFormat="1" x14ac:dyDescent="0.3">
      <c r="U274" s="94"/>
      <c r="V274" s="95"/>
      <c r="W274" s="95"/>
      <c r="X274" s="95"/>
      <c r="Y274" s="95"/>
      <c r="Z274" s="95"/>
      <c r="AA274" s="95"/>
      <c r="AB274" s="95"/>
      <c r="AC274" s="95"/>
      <c r="AD274" s="95"/>
      <c r="AE274" s="95"/>
      <c r="AF274" s="95"/>
      <c r="AG274" s="95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5"/>
      <c r="AU274" s="95"/>
      <c r="AV274" s="95"/>
      <c r="AW274" s="95"/>
      <c r="AX274" s="95"/>
      <c r="AY274" s="95"/>
      <c r="AZ274" s="95"/>
      <c r="BA274" s="95"/>
      <c r="BB274" s="95"/>
      <c r="BC274" s="95"/>
      <c r="BD274" s="95"/>
      <c r="BE274" s="95"/>
      <c r="BF274" s="95"/>
      <c r="BG274" s="95"/>
      <c r="BH274" s="95"/>
      <c r="BI274" s="95"/>
      <c r="BJ274" s="95"/>
      <c r="BK274" s="95"/>
      <c r="BL274" s="95"/>
      <c r="BM274" s="95"/>
      <c r="BN274" s="95"/>
      <c r="BO274" s="95"/>
      <c r="BP274" s="95"/>
      <c r="BQ274" s="95"/>
      <c r="BR274" s="95"/>
      <c r="BS274" s="95"/>
      <c r="BT274" s="95"/>
      <c r="BU274" s="95"/>
      <c r="BV274" s="94"/>
      <c r="BW274" s="94"/>
      <c r="BX274" s="94"/>
      <c r="BY274" s="94"/>
      <c r="BZ274" s="94"/>
      <c r="CA274" s="94"/>
      <c r="CB274" s="94"/>
      <c r="CC274" s="94"/>
      <c r="CD274" s="94"/>
      <c r="CE274" s="94"/>
      <c r="CF274" s="94"/>
      <c r="CG274" s="94"/>
      <c r="CH274" s="94"/>
      <c r="CI274" s="94"/>
      <c r="CJ274" s="94"/>
      <c r="CK274" s="94"/>
      <c r="CL274" s="94"/>
      <c r="CM274" s="94"/>
      <c r="CN274" s="94"/>
      <c r="CO274" s="94"/>
      <c r="CP274" s="94"/>
      <c r="CQ274" s="94"/>
    </row>
    <row r="275" spans="21:95" s="81" customFormat="1" x14ac:dyDescent="0.3">
      <c r="U275" s="94"/>
      <c r="V275" s="95"/>
      <c r="W275" s="95"/>
      <c r="X275" s="95"/>
      <c r="Y275" s="95"/>
      <c r="Z275" s="95"/>
      <c r="AA275" s="95"/>
      <c r="AB275" s="95"/>
      <c r="AC275" s="95"/>
      <c r="AD275" s="95"/>
      <c r="AE275" s="95"/>
      <c r="AF275" s="95"/>
      <c r="AG275" s="95"/>
      <c r="AH275" s="95"/>
      <c r="AI275" s="95"/>
      <c r="AJ275" s="95"/>
      <c r="AK275" s="95"/>
      <c r="AL275" s="95"/>
      <c r="AM275" s="95"/>
      <c r="AN275" s="95"/>
      <c r="AO275" s="95"/>
      <c r="AP275" s="95"/>
      <c r="AQ275" s="95"/>
      <c r="AR275" s="95"/>
      <c r="AS275" s="95"/>
      <c r="AT275" s="95"/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/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/>
      <c r="BQ275" s="95"/>
      <c r="BR275" s="95"/>
      <c r="BS275" s="95"/>
      <c r="BT275" s="95"/>
      <c r="BU275" s="95"/>
      <c r="BV275" s="94"/>
      <c r="BW275" s="94"/>
      <c r="BX275" s="94"/>
      <c r="BY275" s="94"/>
      <c r="BZ275" s="94"/>
      <c r="CA275" s="94"/>
      <c r="CB275" s="94"/>
      <c r="CC275" s="94"/>
      <c r="CD275" s="94"/>
      <c r="CE275" s="94"/>
      <c r="CF275" s="94"/>
      <c r="CG275" s="94"/>
      <c r="CH275" s="94"/>
      <c r="CI275" s="94"/>
      <c r="CJ275" s="94"/>
      <c r="CK275" s="94"/>
      <c r="CL275" s="94"/>
      <c r="CM275" s="94"/>
      <c r="CN275" s="94"/>
      <c r="CO275" s="94"/>
      <c r="CP275" s="94"/>
      <c r="CQ275" s="94"/>
    </row>
    <row r="276" spans="21:95" s="81" customFormat="1" x14ac:dyDescent="0.3">
      <c r="U276" s="94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/>
      <c r="AG276" s="95"/>
      <c r="AH276" s="95"/>
      <c r="AI276" s="95"/>
      <c r="AJ276" s="116"/>
      <c r="AK276" s="95"/>
      <c r="AL276" s="95"/>
      <c r="AM276" s="95"/>
      <c r="AN276" s="95"/>
      <c r="AO276" s="95"/>
      <c r="AP276" s="95"/>
      <c r="AQ276" s="95"/>
      <c r="AR276" s="95"/>
      <c r="AS276" s="95"/>
      <c r="AT276" s="95"/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/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/>
      <c r="BQ276" s="95"/>
      <c r="BR276" s="95"/>
      <c r="BS276" s="95"/>
      <c r="BT276" s="95"/>
      <c r="BU276" s="95"/>
      <c r="BV276" s="94"/>
      <c r="BW276" s="94"/>
      <c r="BX276" s="94"/>
      <c r="BY276" s="94"/>
      <c r="BZ276" s="94"/>
      <c r="CA276" s="94"/>
      <c r="CB276" s="94"/>
      <c r="CC276" s="94"/>
      <c r="CD276" s="94"/>
      <c r="CE276" s="94"/>
      <c r="CF276" s="94"/>
      <c r="CG276" s="94"/>
      <c r="CH276" s="94"/>
      <c r="CI276" s="94"/>
      <c r="CJ276" s="94"/>
      <c r="CK276" s="94"/>
      <c r="CL276" s="94"/>
      <c r="CM276" s="94"/>
      <c r="CN276" s="94"/>
      <c r="CO276" s="94"/>
      <c r="CP276" s="94"/>
      <c r="CQ276" s="94"/>
    </row>
    <row r="277" spans="21:95" x14ac:dyDescent="0.3">
      <c r="AJ277" s="116"/>
    </row>
  </sheetData>
  <mergeCells count="65">
    <mergeCell ref="P59:S59"/>
    <mergeCell ref="E56:I56"/>
    <mergeCell ref="C56:D57"/>
    <mergeCell ref="F44:M44"/>
    <mergeCell ref="O51:T51"/>
    <mergeCell ref="C39:D39"/>
    <mergeCell ref="O48:T48"/>
    <mergeCell ref="O49:T49"/>
    <mergeCell ref="O50:T50"/>
    <mergeCell ref="E43:L43"/>
    <mergeCell ref="C15:D15"/>
    <mergeCell ref="E15:F15"/>
    <mergeCell ref="G15:N15"/>
    <mergeCell ref="H61:J61"/>
    <mergeCell ref="E41:L41"/>
    <mergeCell ref="E42:L42"/>
    <mergeCell ref="C34:D34"/>
    <mergeCell ref="C35:D35"/>
    <mergeCell ref="C36:D36"/>
    <mergeCell ref="J54:L54"/>
    <mergeCell ref="J55:L55"/>
    <mergeCell ref="J56:L56"/>
    <mergeCell ref="J57:L57"/>
    <mergeCell ref="E55:I55"/>
    <mergeCell ref="E57:I57"/>
    <mergeCell ref="C38:D38"/>
    <mergeCell ref="F16:N16"/>
    <mergeCell ref="C30:D30"/>
    <mergeCell ref="C31:D31"/>
    <mergeCell ref="C16:D16"/>
    <mergeCell ref="C17:D17"/>
    <mergeCell ref="B2:P2"/>
    <mergeCell ref="B3:P3"/>
    <mergeCell ref="B6:P6"/>
    <mergeCell ref="B5:P5"/>
    <mergeCell ref="B4:P4"/>
    <mergeCell ref="C33:D33"/>
    <mergeCell ref="G7:J7"/>
    <mergeCell ref="AT51:BB55"/>
    <mergeCell ref="F179:G179"/>
    <mergeCell ref="D176:P176"/>
    <mergeCell ref="K62:M62"/>
    <mergeCell ref="N61:S61"/>
    <mergeCell ref="N113:Q113"/>
    <mergeCell ref="N59:O59"/>
    <mergeCell ref="N60:S60"/>
    <mergeCell ref="C37:D37"/>
    <mergeCell ref="B11:E11"/>
    <mergeCell ref="C10:E10"/>
    <mergeCell ref="H10:K10"/>
    <mergeCell ref="G11:K11"/>
    <mergeCell ref="C7:F7"/>
    <mergeCell ref="C32:D32"/>
    <mergeCell ref="O26:P26"/>
    <mergeCell ref="O17:P17"/>
    <mergeCell ref="O18:P18"/>
    <mergeCell ref="O19:P19"/>
    <mergeCell ref="O20:P20"/>
    <mergeCell ref="O21:P21"/>
    <mergeCell ref="F17:N17"/>
    <mergeCell ref="O16:P16"/>
    <mergeCell ref="O22:P22"/>
    <mergeCell ref="O23:P23"/>
    <mergeCell ref="O24:P24"/>
    <mergeCell ref="O25:P25"/>
  </mergeCells>
  <conditionalFormatting sqref="H18">
    <cfRule type="expression" dxfId="0" priority="1">
      <formula>$T$18=2</formula>
    </cfRule>
  </conditionalFormatting>
  <dataValidations count="3">
    <dataValidation type="decimal" errorStyle="warning" allowBlank="1" showInputMessage="1" showErrorMessage="1" errorTitle="Outside Range" error="Enter a number from 1 to 9 only" sqref="U249:U260 AF46:AF57 T75:T82 H214:H218 H114:H140 H177:H179" xr:uid="{00000000-0002-0000-0000-000000000000}">
      <formula1>1</formula1>
      <formula2>9</formula2>
    </dataValidation>
    <dataValidation type="decimal" allowBlank="1" showInputMessage="1" showErrorMessage="1" error="Enter a number between 1 and your specified maximum only" sqref="E184:P195" xr:uid="{00000000-0002-0000-0000-000001000000}">
      <formula1>1</formula1>
      <formula2>$E$179</formula2>
    </dataValidation>
    <dataValidation type="decimal" allowBlank="1" showInputMessage="1" showErrorMessage="1" sqref="H18:H39 N18:N39 K18:K39" xr:uid="{00000000-0002-0000-0000-000002000000}">
      <formula1>1</formula1>
      <formula2>9</formula2>
    </dataValidation>
  </dataValidations>
  <hyperlinks>
    <hyperlink ref="G7" r:id="rId1" xr:uid="{00000000-0004-0000-0000-000000000000}"/>
    <hyperlink ref="G7:J7" r:id="rId2" display=" www.perceptualmaps.com" xr:uid="{00000000-0004-0000-0000-000001000000}"/>
    <hyperlink ref="B4:P4" r:id="rId3" display="Please note that there is a YouTube video available on How to Use this Template" xr:uid="{7EEF4888-CF7F-41B0-87F2-C0C8EEFFF377}"/>
  </hyperlinks>
  <pageMargins left="0.7" right="0.7" top="0.75" bottom="0.75" header="0.3" footer="0.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6" name="Button 8">
              <controlPr defaultSize="0" print="0" autoFill="0" autoPict="0" macro="[0]!brand">
                <anchor moveWithCells="1" sizeWithCells="1">
                  <from>
                    <xdr:col>4</xdr:col>
                    <xdr:colOff>304800</xdr:colOff>
                    <xdr:row>49</xdr:row>
                    <xdr:rowOff>83820</xdr:rowOff>
                  </from>
                  <to>
                    <xdr:col>8</xdr:col>
                    <xdr:colOff>297180</xdr:colOff>
                    <xdr:row>52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Button 10">
              <controlPr defaultSize="0" print="0" autoFill="0" autoPict="0" macro="[0]!Button10_Click">
                <anchor moveWithCells="1" sizeWithCells="1">
                  <from>
                    <xdr:col>13</xdr:col>
                    <xdr:colOff>30480</xdr:colOff>
                    <xdr:row>72</xdr:row>
                    <xdr:rowOff>121920</xdr:rowOff>
                  </from>
                  <to>
                    <xdr:col>15</xdr:col>
                    <xdr:colOff>373380</xdr:colOff>
                    <xdr:row>75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EEEFA-0F0A-40AC-A5FD-9ECCA8A08437}">
  <sheetPr codeName="Sheet2"/>
  <dimension ref="B1:AU239"/>
  <sheetViews>
    <sheetView showGridLines="0" workbookViewId="0">
      <selection activeCell="C3" sqref="C3:K3"/>
    </sheetView>
  </sheetViews>
  <sheetFormatPr defaultRowHeight="14.4" x14ac:dyDescent="0.3"/>
  <cols>
    <col min="2" max="2" width="21.6640625" customWidth="1"/>
    <col min="3" max="11" width="13.109375" customWidth="1"/>
    <col min="18" max="47" width="8.88671875" style="124"/>
  </cols>
  <sheetData>
    <row r="1" spans="2:18" ht="15" thickBot="1" x14ac:dyDescent="0.35"/>
    <row r="2" spans="2:18" ht="16.2" thickBot="1" x14ac:dyDescent="0.35">
      <c r="B2" s="73" t="s">
        <v>67</v>
      </c>
      <c r="C2" s="6"/>
      <c r="D2" s="222" t="s">
        <v>27</v>
      </c>
      <c r="E2" s="223"/>
      <c r="F2" s="223"/>
      <c r="G2" s="223"/>
      <c r="H2" s="223"/>
      <c r="I2" s="223"/>
      <c r="J2" s="223"/>
      <c r="K2" s="224"/>
      <c r="L2" s="6"/>
      <c r="M2" s="6"/>
      <c r="N2" s="6"/>
      <c r="O2" s="6"/>
      <c r="P2" s="6"/>
      <c r="Q2" s="6"/>
      <c r="R2" s="81"/>
    </row>
    <row r="3" spans="2:18" ht="18.600000000000001" thickBot="1" x14ac:dyDescent="0.35">
      <c r="B3" s="9" t="s">
        <v>69</v>
      </c>
      <c r="C3" s="153" t="s">
        <v>6</v>
      </c>
      <c r="D3" s="154"/>
      <c r="E3" s="154"/>
      <c r="F3" s="154"/>
      <c r="G3" s="154"/>
      <c r="H3" s="154"/>
      <c r="I3" s="154"/>
      <c r="J3" s="154"/>
      <c r="K3" s="155"/>
      <c r="L3" s="23"/>
      <c r="M3" s="23"/>
      <c r="N3" s="23"/>
      <c r="O3" s="7"/>
      <c r="P3" s="7"/>
      <c r="Q3" s="7"/>
      <c r="R3" s="82"/>
    </row>
    <row r="4" spans="2:18" x14ac:dyDescent="0.3">
      <c r="B4" s="38"/>
      <c r="C4" s="225" t="s">
        <v>10</v>
      </c>
      <c r="D4" s="226"/>
      <c r="E4" s="226"/>
      <c r="F4" s="226"/>
      <c r="G4" s="226"/>
      <c r="H4" s="226"/>
      <c r="I4" s="226"/>
      <c r="J4" s="226"/>
      <c r="K4" s="227"/>
      <c r="L4" s="7"/>
      <c r="M4" s="7"/>
      <c r="N4" s="7"/>
      <c r="O4" s="7"/>
      <c r="P4" s="7"/>
      <c r="Q4" s="7"/>
      <c r="R4" s="82"/>
    </row>
    <row r="5" spans="2:18" x14ac:dyDescent="0.3">
      <c r="B5" s="39"/>
      <c r="C5" s="228" t="s">
        <v>21</v>
      </c>
      <c r="D5" s="229"/>
      <c r="E5" s="229"/>
      <c r="F5" s="229"/>
      <c r="G5" s="229"/>
      <c r="H5" s="229"/>
      <c r="I5" s="229"/>
      <c r="J5" s="229"/>
      <c r="K5" s="230"/>
      <c r="L5" s="7"/>
      <c r="M5" s="7"/>
      <c r="N5" s="7"/>
      <c r="O5" s="7"/>
      <c r="P5" s="7"/>
      <c r="Q5" s="7"/>
      <c r="R5" s="82"/>
    </row>
    <row r="6" spans="2:18" ht="15" thickBot="1" x14ac:dyDescent="0.35">
      <c r="B6" s="40" t="s">
        <v>28</v>
      </c>
      <c r="C6" s="219" t="s">
        <v>7</v>
      </c>
      <c r="D6" s="220"/>
      <c r="E6" s="220"/>
      <c r="F6" s="220"/>
      <c r="G6" s="220"/>
      <c r="H6" s="220"/>
      <c r="I6" s="220"/>
      <c r="J6" s="220"/>
      <c r="K6" s="221"/>
      <c r="L6" s="2"/>
    </row>
    <row r="7" spans="2:18" x14ac:dyDescent="0.3">
      <c r="B7" s="41"/>
      <c r="C7" s="42"/>
      <c r="D7" s="42"/>
      <c r="E7" s="42"/>
      <c r="F7" s="42"/>
      <c r="G7" s="42"/>
      <c r="H7" s="42"/>
      <c r="I7" s="42"/>
      <c r="J7" s="42"/>
      <c r="K7" s="43"/>
      <c r="L7" s="7"/>
    </row>
    <row r="8" spans="2:18" x14ac:dyDescent="0.3">
      <c r="B8" s="44"/>
      <c r="C8" s="5"/>
      <c r="D8" s="5"/>
      <c r="E8" s="5"/>
      <c r="F8" s="5"/>
      <c r="G8" s="5"/>
      <c r="H8" s="5"/>
      <c r="I8" s="5"/>
      <c r="J8" s="5"/>
      <c r="K8" s="45"/>
      <c r="L8" s="7"/>
    </row>
    <row r="9" spans="2:18" ht="15" thickBot="1" x14ac:dyDescent="0.35">
      <c r="B9" s="44"/>
      <c r="C9" s="5"/>
      <c r="D9" s="5"/>
      <c r="E9" s="5"/>
      <c r="F9" s="5"/>
      <c r="G9" s="5"/>
      <c r="H9" s="5"/>
      <c r="I9" s="5"/>
      <c r="J9" s="5"/>
      <c r="K9" s="45"/>
      <c r="L9" s="5"/>
    </row>
    <row r="10" spans="2:18" ht="18" x14ac:dyDescent="0.3">
      <c r="B10" s="44"/>
      <c r="C10" s="5"/>
      <c r="D10" s="5"/>
      <c r="E10" s="5"/>
      <c r="F10" s="5"/>
      <c r="G10" s="5"/>
      <c r="H10" s="5"/>
      <c r="I10" s="5"/>
      <c r="J10" s="5"/>
      <c r="K10" s="45"/>
      <c r="L10" s="213" t="s">
        <v>26</v>
      </c>
      <c r="M10" s="214"/>
      <c r="N10" s="214"/>
      <c r="O10" s="214"/>
      <c r="P10" s="214"/>
      <c r="Q10" s="215"/>
      <c r="R10" s="81"/>
    </row>
    <row r="11" spans="2:18" x14ac:dyDescent="0.3">
      <c r="B11" s="44"/>
      <c r="C11" s="5"/>
      <c r="D11" s="5"/>
      <c r="E11" s="5"/>
      <c r="F11" s="5"/>
      <c r="G11" s="5"/>
      <c r="H11" s="5"/>
      <c r="I11" s="5"/>
      <c r="J11" s="5"/>
      <c r="K11" s="45"/>
      <c r="L11" s="231" t="s">
        <v>64</v>
      </c>
      <c r="M11" s="232"/>
      <c r="N11" s="232"/>
      <c r="O11" s="232"/>
      <c r="P11" s="232"/>
      <c r="Q11" s="233"/>
      <c r="R11" s="81"/>
    </row>
    <row r="12" spans="2:18" x14ac:dyDescent="0.3">
      <c r="B12" s="44"/>
      <c r="C12" s="5"/>
      <c r="D12" s="5"/>
      <c r="E12" s="5"/>
      <c r="F12" s="5"/>
      <c r="G12" s="5"/>
      <c r="H12" s="5"/>
      <c r="I12" s="5"/>
      <c r="J12" s="5"/>
      <c r="K12" s="45"/>
      <c r="L12" s="231" t="s">
        <v>46</v>
      </c>
      <c r="M12" s="232"/>
      <c r="N12" s="232"/>
      <c r="O12" s="232"/>
      <c r="P12" s="232"/>
      <c r="Q12" s="233"/>
      <c r="R12" s="81"/>
    </row>
    <row r="13" spans="2:18" ht="15" thickBot="1" x14ac:dyDescent="0.35">
      <c r="B13" s="44"/>
      <c r="C13" s="5"/>
      <c r="D13" s="5"/>
      <c r="E13" s="5"/>
      <c r="F13" s="5"/>
      <c r="G13" s="5"/>
      <c r="H13" s="5"/>
      <c r="I13" s="5"/>
      <c r="J13" s="5"/>
      <c r="K13" s="45"/>
      <c r="L13" s="234" t="s">
        <v>65</v>
      </c>
      <c r="M13" s="235"/>
      <c r="N13" s="235"/>
      <c r="O13" s="235"/>
      <c r="P13" s="235"/>
      <c r="Q13" s="236"/>
      <c r="R13" s="81"/>
    </row>
    <row r="14" spans="2:18" x14ac:dyDescent="0.3">
      <c r="B14" s="44"/>
      <c r="C14" s="5"/>
      <c r="D14" s="5"/>
      <c r="E14" s="5"/>
      <c r="F14" s="5"/>
      <c r="G14" s="5"/>
      <c r="H14" s="5"/>
      <c r="I14" s="5"/>
      <c r="J14" s="5"/>
      <c r="K14" s="45"/>
      <c r="L14" s="5"/>
      <c r="M14" s="5"/>
      <c r="N14" s="5"/>
      <c r="O14" s="5"/>
      <c r="P14" s="5"/>
      <c r="Q14" s="5"/>
      <c r="R14" s="82"/>
    </row>
    <row r="15" spans="2:18" x14ac:dyDescent="0.3">
      <c r="B15" s="44"/>
      <c r="C15" s="5"/>
      <c r="D15" s="5"/>
      <c r="E15" s="5"/>
      <c r="F15" s="5"/>
      <c r="G15" s="5"/>
      <c r="H15" s="5"/>
      <c r="I15" s="5"/>
      <c r="J15" s="5"/>
      <c r="K15" s="45"/>
      <c r="L15" s="5"/>
      <c r="M15" s="5"/>
      <c r="N15" s="5"/>
      <c r="O15" s="5"/>
      <c r="P15" s="5"/>
      <c r="Q15" s="5"/>
      <c r="R15" s="82"/>
    </row>
    <row r="16" spans="2:18" x14ac:dyDescent="0.3">
      <c r="B16" s="44"/>
      <c r="C16" s="5"/>
      <c r="D16" s="5"/>
      <c r="E16" s="5"/>
      <c r="F16" s="5"/>
      <c r="G16" s="5"/>
      <c r="H16" s="5"/>
      <c r="I16" s="5"/>
      <c r="J16" s="5"/>
      <c r="K16" s="45"/>
      <c r="L16" s="5"/>
      <c r="M16" s="5"/>
      <c r="N16" s="5"/>
      <c r="O16" s="5"/>
      <c r="P16" s="5"/>
      <c r="Q16" s="5"/>
      <c r="R16" s="82"/>
    </row>
    <row r="17" spans="2:18" x14ac:dyDescent="0.3">
      <c r="B17" s="44"/>
      <c r="C17" s="5"/>
      <c r="D17" s="5"/>
      <c r="E17" s="5"/>
      <c r="F17" s="5"/>
      <c r="G17" s="5"/>
      <c r="H17" s="5"/>
      <c r="I17" s="5"/>
      <c r="J17" s="5"/>
      <c r="K17" s="45"/>
      <c r="L17" s="5"/>
      <c r="M17" s="5"/>
      <c r="N17" s="5"/>
      <c r="O17" s="5"/>
      <c r="P17" s="5"/>
      <c r="Q17" s="5"/>
      <c r="R17" s="82"/>
    </row>
    <row r="18" spans="2:18" x14ac:dyDescent="0.3">
      <c r="B18" s="46"/>
      <c r="C18" s="7"/>
      <c r="D18" s="7"/>
      <c r="E18" s="7"/>
      <c r="F18" s="7"/>
      <c r="G18" s="7"/>
      <c r="H18" s="7"/>
      <c r="I18" s="7"/>
      <c r="J18" s="7"/>
      <c r="K18" s="47"/>
      <c r="L18" s="5"/>
      <c r="M18" s="5"/>
      <c r="N18" s="5"/>
      <c r="O18" s="5"/>
      <c r="P18" s="5"/>
      <c r="Q18" s="5"/>
      <c r="R18" s="82"/>
    </row>
    <row r="19" spans="2:18" x14ac:dyDescent="0.3">
      <c r="B19" s="46"/>
      <c r="C19" s="7"/>
      <c r="D19" s="7"/>
      <c r="E19" s="33"/>
      <c r="F19" s="237" t="s">
        <v>47</v>
      </c>
      <c r="G19" s="237"/>
      <c r="H19" s="237"/>
      <c r="I19" s="33"/>
      <c r="J19" s="33"/>
      <c r="K19" s="47"/>
      <c r="L19" s="5"/>
      <c r="M19" s="5"/>
      <c r="N19" s="5"/>
      <c r="O19" s="5"/>
      <c r="P19" s="5"/>
      <c r="Q19" s="5"/>
      <c r="R19" s="82"/>
    </row>
    <row r="20" spans="2:18" x14ac:dyDescent="0.3">
      <c r="B20" s="48" t="s">
        <v>48</v>
      </c>
      <c r="C20" s="7"/>
      <c r="D20" s="7"/>
      <c r="E20" s="7"/>
      <c r="F20" s="7"/>
      <c r="G20" s="7"/>
      <c r="H20" s="7"/>
      <c r="I20" s="237" t="s">
        <v>49</v>
      </c>
      <c r="J20" s="237"/>
      <c r="K20" s="238"/>
      <c r="L20" s="33"/>
      <c r="M20" s="33"/>
      <c r="N20" s="5"/>
      <c r="O20" s="5"/>
      <c r="P20" s="5"/>
      <c r="Q20" s="5"/>
      <c r="R20" s="82"/>
    </row>
    <row r="21" spans="2:18" x14ac:dyDescent="0.3">
      <c r="B21" s="44"/>
      <c r="C21" s="49" t="s">
        <v>50</v>
      </c>
      <c r="D21" s="49"/>
      <c r="E21" s="49"/>
      <c r="F21" s="5"/>
      <c r="G21" s="5"/>
      <c r="H21" s="5"/>
      <c r="I21" s="5"/>
      <c r="J21" s="5"/>
      <c r="K21" s="45"/>
      <c r="L21" s="5"/>
      <c r="M21" s="5"/>
      <c r="N21" s="5"/>
      <c r="O21" s="5"/>
      <c r="P21" s="5"/>
      <c r="Q21" s="5"/>
      <c r="R21" s="82"/>
    </row>
    <row r="22" spans="2:18" ht="15" thickBot="1" x14ac:dyDescent="0.35">
      <c r="B22" s="50"/>
      <c r="C22" s="51"/>
      <c r="D22" s="51"/>
      <c r="E22" s="51"/>
      <c r="F22" s="51"/>
      <c r="G22" s="51"/>
      <c r="H22" s="51"/>
      <c r="I22" s="51"/>
      <c r="J22" s="51"/>
      <c r="K22" s="52"/>
      <c r="L22" s="5"/>
      <c r="M22" s="5"/>
      <c r="N22" s="5"/>
      <c r="O22" s="5"/>
      <c r="P22" s="5"/>
      <c r="Q22" s="5"/>
      <c r="R22" s="82"/>
    </row>
    <row r="23" spans="2:18" ht="15" thickBot="1" x14ac:dyDescent="0.3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82"/>
    </row>
    <row r="24" spans="2:18" ht="18.600000000000001" thickBot="1" x14ac:dyDescent="0.35">
      <c r="B24" s="9" t="s">
        <v>68</v>
      </c>
      <c r="C24" s="145" t="s">
        <v>25</v>
      </c>
      <c r="D24" s="184"/>
      <c r="E24" s="184"/>
      <c r="F24" s="184"/>
      <c r="G24" s="184"/>
      <c r="H24" s="184"/>
      <c r="I24" s="184"/>
      <c r="J24" s="184"/>
      <c r="K24" s="146"/>
      <c r="L24" s="75"/>
      <c r="M24" s="75"/>
      <c r="N24" s="75"/>
    </row>
    <row r="25" spans="2:18" x14ac:dyDescent="0.3">
      <c r="B25" s="6"/>
      <c r="C25" s="216" t="s">
        <v>22</v>
      </c>
      <c r="D25" s="217"/>
      <c r="E25" s="217"/>
      <c r="F25" s="217"/>
      <c r="G25" s="217"/>
      <c r="H25" s="217"/>
      <c r="I25" s="217"/>
      <c r="J25" s="217"/>
      <c r="K25" s="218"/>
      <c r="L25" s="76"/>
      <c r="M25" s="76"/>
      <c r="N25" s="76"/>
    </row>
    <row r="26" spans="2:18" ht="15" thickBot="1" x14ac:dyDescent="0.35">
      <c r="B26" s="6"/>
      <c r="C26" s="219" t="s">
        <v>23</v>
      </c>
      <c r="D26" s="220"/>
      <c r="E26" s="220"/>
      <c r="F26" s="220"/>
      <c r="G26" s="220"/>
      <c r="H26" s="220"/>
      <c r="I26" s="220"/>
      <c r="J26" s="220"/>
      <c r="K26" s="221"/>
      <c r="L26" s="76"/>
      <c r="M26" s="76"/>
      <c r="N26" s="76"/>
    </row>
    <row r="35" s="124" customFormat="1" x14ac:dyDescent="0.3"/>
    <row r="36" s="124" customFormat="1" x14ac:dyDescent="0.3"/>
    <row r="37" s="124" customFormat="1" x14ac:dyDescent="0.3"/>
    <row r="38" s="124" customFormat="1" x14ac:dyDescent="0.3"/>
    <row r="39" s="124" customFormat="1" x14ac:dyDescent="0.3"/>
    <row r="40" s="124" customFormat="1" x14ac:dyDescent="0.3"/>
    <row r="41" s="124" customFormat="1" x14ac:dyDescent="0.3"/>
    <row r="42" s="124" customFormat="1" x14ac:dyDescent="0.3"/>
    <row r="43" s="124" customFormat="1" x14ac:dyDescent="0.3"/>
    <row r="44" s="124" customFormat="1" x14ac:dyDescent="0.3"/>
    <row r="45" s="124" customFormat="1" x14ac:dyDescent="0.3"/>
    <row r="46" s="124" customFormat="1" x14ac:dyDescent="0.3"/>
    <row r="47" s="124" customFormat="1" x14ac:dyDescent="0.3"/>
    <row r="48" s="124" customFormat="1" x14ac:dyDescent="0.3"/>
    <row r="49" s="124" customFormat="1" x14ac:dyDescent="0.3"/>
    <row r="50" s="124" customFormat="1" x14ac:dyDescent="0.3"/>
    <row r="51" s="124" customFormat="1" x14ac:dyDescent="0.3"/>
    <row r="52" s="124" customFormat="1" x14ac:dyDescent="0.3"/>
    <row r="53" s="124" customFormat="1" x14ac:dyDescent="0.3"/>
    <row r="54" s="124" customFormat="1" x14ac:dyDescent="0.3"/>
    <row r="55" s="124" customFormat="1" x14ac:dyDescent="0.3"/>
    <row r="56" s="124" customFormat="1" x14ac:dyDescent="0.3"/>
    <row r="57" s="124" customFormat="1" x14ac:dyDescent="0.3"/>
    <row r="58" s="124" customFormat="1" x14ac:dyDescent="0.3"/>
    <row r="59" s="124" customFormat="1" x14ac:dyDescent="0.3"/>
    <row r="60" s="124" customFormat="1" x14ac:dyDescent="0.3"/>
    <row r="61" s="124" customFormat="1" x14ac:dyDescent="0.3"/>
    <row r="62" s="124" customFormat="1" x14ac:dyDescent="0.3"/>
    <row r="63" s="124" customFormat="1" x14ac:dyDescent="0.3"/>
    <row r="64" s="124" customFormat="1" x14ac:dyDescent="0.3"/>
    <row r="65" s="124" customFormat="1" x14ac:dyDescent="0.3"/>
    <row r="66" s="124" customFormat="1" x14ac:dyDescent="0.3"/>
    <row r="67" s="124" customFormat="1" x14ac:dyDescent="0.3"/>
    <row r="68" s="124" customFormat="1" x14ac:dyDescent="0.3"/>
    <row r="69" s="124" customFormat="1" x14ac:dyDescent="0.3"/>
    <row r="70" s="124" customFormat="1" x14ac:dyDescent="0.3"/>
    <row r="71" s="124" customFormat="1" x14ac:dyDescent="0.3"/>
    <row r="72" s="124" customFormat="1" x14ac:dyDescent="0.3"/>
    <row r="73" s="124" customFormat="1" x14ac:dyDescent="0.3"/>
    <row r="74" s="124" customFormat="1" x14ac:dyDescent="0.3"/>
    <row r="75" s="124" customFormat="1" x14ac:dyDescent="0.3"/>
    <row r="76" s="124" customFormat="1" x14ac:dyDescent="0.3"/>
    <row r="77" s="124" customFormat="1" x14ac:dyDescent="0.3"/>
    <row r="78" s="124" customFormat="1" x14ac:dyDescent="0.3"/>
    <row r="79" s="124" customFormat="1" x14ac:dyDescent="0.3"/>
    <row r="80" s="124" customFormat="1" x14ac:dyDescent="0.3"/>
    <row r="81" s="124" customFormat="1" x14ac:dyDescent="0.3"/>
    <row r="82" s="124" customFormat="1" x14ac:dyDescent="0.3"/>
    <row r="83" s="124" customFormat="1" x14ac:dyDescent="0.3"/>
    <row r="84" s="124" customFormat="1" x14ac:dyDescent="0.3"/>
    <row r="85" s="124" customFormat="1" x14ac:dyDescent="0.3"/>
    <row r="86" s="124" customFormat="1" x14ac:dyDescent="0.3"/>
    <row r="87" s="124" customFormat="1" x14ac:dyDescent="0.3"/>
    <row r="88" s="124" customFormat="1" x14ac:dyDescent="0.3"/>
    <row r="89" s="124" customFormat="1" x14ac:dyDescent="0.3"/>
    <row r="90" s="124" customFormat="1" x14ac:dyDescent="0.3"/>
    <row r="91" s="124" customFormat="1" x14ac:dyDescent="0.3"/>
    <row r="92" s="124" customFormat="1" x14ac:dyDescent="0.3"/>
    <row r="93" s="124" customFormat="1" x14ac:dyDescent="0.3"/>
    <row r="94" s="124" customFormat="1" x14ac:dyDescent="0.3"/>
    <row r="95" s="124" customFormat="1" x14ac:dyDescent="0.3"/>
    <row r="96" s="124" customFormat="1" x14ac:dyDescent="0.3"/>
    <row r="97" s="124" customFormat="1" x14ac:dyDescent="0.3"/>
    <row r="98" s="124" customFormat="1" x14ac:dyDescent="0.3"/>
    <row r="99" s="124" customFormat="1" x14ac:dyDescent="0.3"/>
    <row r="100" s="124" customFormat="1" x14ac:dyDescent="0.3"/>
    <row r="101" s="124" customFormat="1" x14ac:dyDescent="0.3"/>
    <row r="102" s="124" customFormat="1" x14ac:dyDescent="0.3"/>
    <row r="103" s="124" customFormat="1" x14ac:dyDescent="0.3"/>
    <row r="104" s="124" customFormat="1" x14ac:dyDescent="0.3"/>
    <row r="105" s="124" customFormat="1" x14ac:dyDescent="0.3"/>
    <row r="106" s="124" customFormat="1" x14ac:dyDescent="0.3"/>
    <row r="107" s="124" customFormat="1" x14ac:dyDescent="0.3"/>
    <row r="108" s="124" customFormat="1" x14ac:dyDescent="0.3"/>
    <row r="109" s="124" customFormat="1" x14ac:dyDescent="0.3"/>
    <row r="110" s="124" customFormat="1" x14ac:dyDescent="0.3"/>
    <row r="111" s="124" customFormat="1" x14ac:dyDescent="0.3"/>
    <row r="112" s="124" customFormat="1" x14ac:dyDescent="0.3"/>
    <row r="113" s="124" customFormat="1" x14ac:dyDescent="0.3"/>
    <row r="114" s="124" customFormat="1" x14ac:dyDescent="0.3"/>
    <row r="115" s="124" customFormat="1" x14ac:dyDescent="0.3"/>
    <row r="116" s="124" customFormat="1" x14ac:dyDescent="0.3"/>
    <row r="117" s="124" customFormat="1" x14ac:dyDescent="0.3"/>
    <row r="118" s="124" customFormat="1" x14ac:dyDescent="0.3"/>
    <row r="119" s="124" customFormat="1" x14ac:dyDescent="0.3"/>
    <row r="120" s="124" customFormat="1" x14ac:dyDescent="0.3"/>
    <row r="121" s="124" customFormat="1" x14ac:dyDescent="0.3"/>
    <row r="122" s="124" customFormat="1" x14ac:dyDescent="0.3"/>
    <row r="123" s="124" customFormat="1" x14ac:dyDescent="0.3"/>
    <row r="124" s="124" customFormat="1" x14ac:dyDescent="0.3"/>
    <row r="125" s="124" customFormat="1" x14ac:dyDescent="0.3"/>
    <row r="126" s="124" customFormat="1" x14ac:dyDescent="0.3"/>
    <row r="127" s="124" customFormat="1" x14ac:dyDescent="0.3"/>
    <row r="128" s="124" customFormat="1" x14ac:dyDescent="0.3"/>
    <row r="129" s="124" customFormat="1" x14ac:dyDescent="0.3"/>
    <row r="130" s="124" customFormat="1" x14ac:dyDescent="0.3"/>
    <row r="131" s="124" customFormat="1" x14ac:dyDescent="0.3"/>
    <row r="132" s="124" customFormat="1" x14ac:dyDescent="0.3"/>
    <row r="133" s="124" customFormat="1" x14ac:dyDescent="0.3"/>
    <row r="134" s="124" customFormat="1" x14ac:dyDescent="0.3"/>
    <row r="135" s="124" customFormat="1" x14ac:dyDescent="0.3"/>
    <row r="136" s="124" customFormat="1" x14ac:dyDescent="0.3"/>
    <row r="137" s="124" customFormat="1" x14ac:dyDescent="0.3"/>
    <row r="138" s="124" customFormat="1" x14ac:dyDescent="0.3"/>
    <row r="139" s="124" customFormat="1" x14ac:dyDescent="0.3"/>
    <row r="140" s="124" customFormat="1" x14ac:dyDescent="0.3"/>
    <row r="141" s="124" customFormat="1" x14ac:dyDescent="0.3"/>
    <row r="142" s="124" customFormat="1" x14ac:dyDescent="0.3"/>
    <row r="143" s="124" customFormat="1" x14ac:dyDescent="0.3"/>
    <row r="144" s="124" customFormat="1" x14ac:dyDescent="0.3"/>
    <row r="145" s="124" customFormat="1" x14ac:dyDescent="0.3"/>
    <row r="146" s="124" customFormat="1" x14ac:dyDescent="0.3"/>
    <row r="147" s="124" customFormat="1" x14ac:dyDescent="0.3"/>
    <row r="148" s="124" customFormat="1" x14ac:dyDescent="0.3"/>
    <row r="149" s="124" customFormat="1" x14ac:dyDescent="0.3"/>
    <row r="150" s="124" customFormat="1" x14ac:dyDescent="0.3"/>
    <row r="151" s="124" customFormat="1" x14ac:dyDescent="0.3"/>
    <row r="152" s="124" customFormat="1" x14ac:dyDescent="0.3"/>
    <row r="153" s="124" customFormat="1" x14ac:dyDescent="0.3"/>
    <row r="154" s="124" customFormat="1" x14ac:dyDescent="0.3"/>
    <row r="155" s="124" customFormat="1" x14ac:dyDescent="0.3"/>
    <row r="156" s="124" customFormat="1" x14ac:dyDescent="0.3"/>
    <row r="157" s="124" customFormat="1" x14ac:dyDescent="0.3"/>
    <row r="158" s="124" customFormat="1" x14ac:dyDescent="0.3"/>
    <row r="159" s="124" customFormat="1" x14ac:dyDescent="0.3"/>
    <row r="160" s="124" customFormat="1" x14ac:dyDescent="0.3"/>
    <row r="161" s="124" customFormat="1" x14ac:dyDescent="0.3"/>
    <row r="162" s="124" customFormat="1" x14ac:dyDescent="0.3"/>
    <row r="163" s="124" customFormat="1" x14ac:dyDescent="0.3"/>
    <row r="164" s="124" customFormat="1" x14ac:dyDescent="0.3"/>
    <row r="165" s="124" customFormat="1" x14ac:dyDescent="0.3"/>
    <row r="166" s="124" customFormat="1" x14ac:dyDescent="0.3"/>
    <row r="167" s="124" customFormat="1" x14ac:dyDescent="0.3"/>
    <row r="168" s="124" customFormat="1" x14ac:dyDescent="0.3"/>
    <row r="169" s="124" customFormat="1" x14ac:dyDescent="0.3"/>
    <row r="170" s="124" customFormat="1" x14ac:dyDescent="0.3"/>
    <row r="171" s="124" customFormat="1" x14ac:dyDescent="0.3"/>
    <row r="172" s="124" customFormat="1" x14ac:dyDescent="0.3"/>
    <row r="173" s="124" customFormat="1" x14ac:dyDescent="0.3"/>
    <row r="174" s="124" customFormat="1" x14ac:dyDescent="0.3"/>
    <row r="175" s="124" customFormat="1" x14ac:dyDescent="0.3"/>
    <row r="176" s="124" customFormat="1" x14ac:dyDescent="0.3"/>
    <row r="177" s="124" customFormat="1" x14ac:dyDescent="0.3"/>
    <row r="178" s="124" customFormat="1" x14ac:dyDescent="0.3"/>
    <row r="179" s="124" customFormat="1" x14ac:dyDescent="0.3"/>
    <row r="180" s="124" customFormat="1" x14ac:dyDescent="0.3"/>
    <row r="181" s="124" customFormat="1" x14ac:dyDescent="0.3"/>
    <row r="182" s="124" customFormat="1" x14ac:dyDescent="0.3"/>
    <row r="183" s="124" customFormat="1" x14ac:dyDescent="0.3"/>
    <row r="184" s="124" customFormat="1" x14ac:dyDescent="0.3"/>
    <row r="185" s="124" customFormat="1" x14ac:dyDescent="0.3"/>
    <row r="186" s="124" customFormat="1" x14ac:dyDescent="0.3"/>
    <row r="187" s="124" customFormat="1" x14ac:dyDescent="0.3"/>
    <row r="188" s="124" customFormat="1" x14ac:dyDescent="0.3"/>
    <row r="189" s="124" customFormat="1" x14ac:dyDescent="0.3"/>
    <row r="190" s="124" customFormat="1" x14ac:dyDescent="0.3"/>
    <row r="191" s="124" customFormat="1" x14ac:dyDescent="0.3"/>
    <row r="192" s="124" customFormat="1" x14ac:dyDescent="0.3"/>
    <row r="193" s="124" customFormat="1" x14ac:dyDescent="0.3"/>
    <row r="194" s="124" customFormat="1" x14ac:dyDescent="0.3"/>
    <row r="195" s="124" customFormat="1" x14ac:dyDescent="0.3"/>
    <row r="196" s="124" customFormat="1" x14ac:dyDescent="0.3"/>
    <row r="197" s="124" customFormat="1" x14ac:dyDescent="0.3"/>
    <row r="198" s="124" customFormat="1" x14ac:dyDescent="0.3"/>
    <row r="199" s="124" customFormat="1" x14ac:dyDescent="0.3"/>
    <row r="200" s="124" customFormat="1" x14ac:dyDescent="0.3"/>
    <row r="201" s="124" customFormat="1" x14ac:dyDescent="0.3"/>
    <row r="202" s="124" customFormat="1" x14ac:dyDescent="0.3"/>
    <row r="203" s="124" customFormat="1" x14ac:dyDescent="0.3"/>
    <row r="204" s="124" customFormat="1" x14ac:dyDescent="0.3"/>
    <row r="205" s="124" customFormat="1" x14ac:dyDescent="0.3"/>
    <row r="206" s="124" customFormat="1" x14ac:dyDescent="0.3"/>
    <row r="207" s="124" customFormat="1" x14ac:dyDescent="0.3"/>
    <row r="208" s="124" customFormat="1" x14ac:dyDescent="0.3"/>
    <row r="209" s="124" customFormat="1" x14ac:dyDescent="0.3"/>
    <row r="210" s="124" customFormat="1" x14ac:dyDescent="0.3"/>
    <row r="211" s="124" customFormat="1" x14ac:dyDescent="0.3"/>
    <row r="212" s="124" customFormat="1" x14ac:dyDescent="0.3"/>
    <row r="213" s="124" customFormat="1" x14ac:dyDescent="0.3"/>
    <row r="214" s="124" customFormat="1" x14ac:dyDescent="0.3"/>
    <row r="215" s="124" customFormat="1" x14ac:dyDescent="0.3"/>
    <row r="216" s="124" customFormat="1" x14ac:dyDescent="0.3"/>
    <row r="217" s="124" customFormat="1" x14ac:dyDescent="0.3"/>
    <row r="218" s="124" customFormat="1" x14ac:dyDescent="0.3"/>
    <row r="219" s="124" customFormat="1" x14ac:dyDescent="0.3"/>
    <row r="220" s="124" customFormat="1" x14ac:dyDescent="0.3"/>
    <row r="221" s="124" customFormat="1" x14ac:dyDescent="0.3"/>
    <row r="222" s="124" customFormat="1" x14ac:dyDescent="0.3"/>
    <row r="223" s="124" customFormat="1" x14ac:dyDescent="0.3"/>
    <row r="224" s="124" customFormat="1" x14ac:dyDescent="0.3"/>
    <row r="225" s="124" customFormat="1" x14ac:dyDescent="0.3"/>
    <row r="226" s="124" customFormat="1" x14ac:dyDescent="0.3"/>
    <row r="227" s="124" customFormat="1" x14ac:dyDescent="0.3"/>
    <row r="228" s="124" customFormat="1" x14ac:dyDescent="0.3"/>
    <row r="229" s="124" customFormat="1" x14ac:dyDescent="0.3"/>
    <row r="230" s="124" customFormat="1" x14ac:dyDescent="0.3"/>
    <row r="231" s="124" customFormat="1" x14ac:dyDescent="0.3"/>
    <row r="232" s="124" customFormat="1" x14ac:dyDescent="0.3"/>
    <row r="233" s="124" customFormat="1" x14ac:dyDescent="0.3"/>
    <row r="234" s="124" customFormat="1" x14ac:dyDescent="0.3"/>
    <row r="235" s="124" customFormat="1" x14ac:dyDescent="0.3"/>
    <row r="236" s="124" customFormat="1" x14ac:dyDescent="0.3"/>
    <row r="237" s="124" customFormat="1" x14ac:dyDescent="0.3"/>
    <row r="238" s="124" customFormat="1" x14ac:dyDescent="0.3"/>
    <row r="239" s="124" customFormat="1" x14ac:dyDescent="0.3"/>
  </sheetData>
  <mergeCells count="14">
    <mergeCell ref="L10:Q10"/>
    <mergeCell ref="C24:K24"/>
    <mergeCell ref="C25:K25"/>
    <mergeCell ref="C26:K26"/>
    <mergeCell ref="D2:K2"/>
    <mergeCell ref="C3:K3"/>
    <mergeCell ref="C4:K4"/>
    <mergeCell ref="C5:K5"/>
    <mergeCell ref="C6:K6"/>
    <mergeCell ref="L11:Q11"/>
    <mergeCell ref="L12:Q12"/>
    <mergeCell ref="L13:Q13"/>
    <mergeCell ref="F19:H19"/>
    <mergeCell ref="I20:K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Brand Map</vt:lpstr>
      <vt:lpstr>How to Add Solver</vt:lpstr>
      <vt:lpstr>attribute_data</vt:lpstr>
      <vt:lpstr>brand_data</vt:lpstr>
      <vt:lpstr>mapdata</vt:lpstr>
      <vt:lpstr>mappo</vt:lpstr>
      <vt:lpstr>mappoints</vt:lpstr>
      <vt:lpstr>reverse_data</vt:lpstr>
      <vt:lpstr>startdata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2014-04-29T10:13:39Z</dcterms:created>
  <dcterms:modified xsi:type="dcterms:W3CDTF">2018-02-23T07:43:31Z</dcterms:modified>
</cp:coreProperties>
</file>